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780" tabRatio="894" firstSheet="12"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workbook>
</file>

<file path=xl/calcChain.xml><?xml version="1.0" encoding="utf-8"?>
<calcChain xmlns="http://schemas.openxmlformats.org/spreadsheetml/2006/main">
  <c r="B8" i="18"/>
  <c r="B7"/>
  <c r="A3"/>
  <c r="G6" i="17"/>
  <c r="F6"/>
  <c r="E6"/>
  <c r="A3"/>
  <c r="A3" i="16"/>
  <c r="A3" i="15"/>
  <c r="A3" i="14"/>
  <c r="A3" i="13"/>
  <c r="A3" i="12"/>
  <c r="A3" i="11"/>
  <c r="A3" i="10"/>
  <c r="A3" i="9"/>
  <c r="A3" i="8"/>
  <c r="A3" i="7"/>
  <c r="A3" i="6"/>
  <c r="A3" i="5"/>
  <c r="A3" i="4"/>
  <c r="A3" i="3"/>
  <c r="A3" i="2"/>
  <c r="A3" i="1"/>
</calcChain>
</file>

<file path=xl/sharedStrings.xml><?xml version="1.0" encoding="utf-8"?>
<sst xmlns="http://schemas.openxmlformats.org/spreadsheetml/2006/main" count="1140" uniqueCount="466">
  <si>
    <t>预算01-1表</t>
  </si>
  <si>
    <t>单位名称：昆明市晋宁区人民政府办公室</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</si>
  <si>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</si>
  <si>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</si>
  <si>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</si>
  <si>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</si>
  <si>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</si>
  <si>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</si>
  <si>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</si>
  <si>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</si>
  <si>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</si>
  <si>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</si>
  <si>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</si>
  <si>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</si>
  <si>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</si>
  <si>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</si>
  <si>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</si>
  <si>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</si>
  <si>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</si>
  <si>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</si>
  <si>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</si>
  <si>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</si>
  <si>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</si>
  <si>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</si>
  <si>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</si>
  <si>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</si>
  <si>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</si>
  <si>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</si>
  <si>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</si>
  <si>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</si>
  <si>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</si>
  <si>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</si>
  <si>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</si>
  <si>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</si>
  <si>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</si>
  <si>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</si>
  <si>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</si>
  <si>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</si>
  <si>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</si>
  <si>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</si>
  <si>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</si>
  <si>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</si>
  <si>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</si>
  <si>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</si>
  <si>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</si>
  <si>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</si>
  <si>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</si>
  <si>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</si>
  <si>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</si>
  <si>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</si>
  <si>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</si>
  <si>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</si>
  <si>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</si>
  <si>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</si>
  <si>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</si>
  <si>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</si>
  <si>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</si>
  <si>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</si>
  <si>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</si>
  <si>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</si>
  <si>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</si>
  <si>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</si>
  <si>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</si>
  <si>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</si>
  <si>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</si>
  <si>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</si>
  <si>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</si>
  <si>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</si>
  <si>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</si>
  <si>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</si>
  <si>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昆明市晋宁区人民政府办公室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</si>
  <si>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</si>
  <si>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</si>
  <si>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</si>
  <si>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</si>
  <si>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</si>
  <si>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</si>
  <si>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</si>
  <si>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</si>
  <si>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</si>
  <si>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</si>
  <si>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</si>
  <si>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</si>
  <si>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</si>
  <si>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</si>
  <si>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</si>
  <si>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</si>
  <si>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</si>
  <si>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</si>
  <si>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</si>
  <si>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</si>
  <si>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</si>
  <si>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</si>
  <si>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</si>
  <si>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</si>
  <si>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</si>
  <si>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</si>
  <si>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</si>
  <si>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</si>
  <si>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</si>
  <si>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</si>
  <si>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</si>
  <si>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</si>
  <si>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</si>
  <si>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</si>
  <si>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</si>
  <si>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</si>
  <si>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</si>
  <si>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</si>
  <si>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</si>
  <si>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</si>
  <si>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</si>
  <si>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</si>
  <si>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</si>
  <si>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</si>
  <si>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</si>
  <si>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</si>
  <si>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</si>
  <si>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</si>
  <si>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</si>
  <si>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</si>
  <si>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</si>
  <si>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</si>
  <si>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</si>
  <si>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</si>
  <si>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</si>
  <si>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</si>
  <si>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</si>
  <si>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</si>
  <si>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</si>
  <si>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</si>
  <si>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</si>
  <si>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</si>
  <si>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</si>
  <si>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</si>
  <si>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</si>
  <si>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</si>
  <si>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</si>
  <si>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</si>
  <si>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</si>
  <si>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</si>
  <si>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</si>
  <si>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</si>
  <si>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</si>
  <si>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</si>
  <si>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</si>
  <si>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</si>
  <si>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</si>
  <si>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</si>
  <si>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</si>
  <si>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</si>
  <si>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</si>
  <si>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</si>
  <si>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</si>
  <si>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</si>
  <si>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</si>
  <si>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</si>
  <si>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</si>
  <si>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</si>
  <si>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</si>
  <si>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</si>
  <si>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</si>
  <si>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</si>
  <si>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</si>
  <si>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</si>
  <si>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</si>
  <si>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</si>
  <si>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</si>
  <si>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</si>
  <si>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</si>
  <si>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</si>
  <si>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</si>
  <si>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</si>
  <si>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</si>
  <si>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</si>
  <si>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</si>
  <si>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</si>
  <si>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</si>
  <si>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</si>
  <si>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</si>
  <si>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</si>
  <si>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</si>
  <si>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</si>
  <si>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</si>
  <si>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</si>
  <si>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</si>
  <si>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</si>
  <si>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</si>
  <si>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</si>
  <si>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</si>
  <si>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</si>
  <si>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</si>
  <si>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</si>
  <si>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</si>
  <si>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</si>
  <si>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</si>
  <si>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</si>
  <si>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</si>
  <si>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</si>
  <si>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</si>
  <si>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530122210000000003660</t>
  </si>
  <si>
    <t>行政人员支出工资</t>
  </si>
  <si>
    <t>30101</t>
  </si>
  <si>
    <t>基本工资</t>
  </si>
  <si>
    <t>30102</t>
  </si>
  <si>
    <t>津贴补贴</t>
  </si>
  <si>
    <t>30103</t>
  </si>
  <si>
    <t>奖金</t>
  </si>
  <si>
    <t>530122210000000003662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</si>
  <si>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</si>
  <si>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</si>
  <si>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</si>
  <si>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</si>
  <si>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</si>
  <si>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</si>
  <si>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</si>
  <si>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</si>
  <si>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</si>
  <si>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</si>
  <si>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</si>
  <si>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530122210000000003663</t>
  </si>
  <si>
    <t>30113</t>
  </si>
  <si>
    <t>530122210000000003664</t>
  </si>
  <si>
    <t>对个人和家庭的补助</t>
  </si>
  <si>
    <t>30305</t>
  </si>
  <si>
    <t>生活补助</t>
  </si>
  <si>
    <t>530122210000000003666</t>
  </si>
  <si>
    <t>公车购置及运维费</t>
  </si>
  <si>
    <t>30231</t>
  </si>
  <si>
    <t>公务用车运行维护费</t>
  </si>
  <si>
    <t>530122210000000003667</t>
  </si>
  <si>
    <t>30217</t>
  </si>
  <si>
    <t>530122210000000003668</t>
  </si>
  <si>
    <t>公务交通补贴</t>
  </si>
  <si>
    <t>30239</t>
  </si>
  <si>
    <t>其他交通费用</t>
  </si>
  <si>
    <t>530122210000000003669</t>
  </si>
  <si>
    <t>工会经费</t>
  </si>
  <si>
    <t>30228</t>
  </si>
  <si>
    <t>530122210000000003670</t>
  </si>
  <si>
    <t>一般公用经费</t>
  </si>
  <si>
    <t>30201</t>
  </si>
  <si>
    <t>办公费</t>
  </si>
  <si>
    <t>30211</t>
  </si>
  <si>
    <t>差旅费</t>
  </si>
  <si>
    <t>30215</t>
  </si>
  <si>
    <t>会议费</t>
  </si>
  <si>
    <t>30227</t>
  </si>
  <si>
    <t>委托业务费</t>
  </si>
  <si>
    <t>30229</t>
  </si>
  <si>
    <t>福利费</t>
  </si>
  <si>
    <t>530122231100001229250</t>
  </si>
  <si>
    <t>离退休人员支出</t>
  </si>
  <si>
    <t>30301</t>
  </si>
  <si>
    <t>离休费</t>
  </si>
  <si>
    <t>530122231100001448930</t>
  </si>
  <si>
    <t>行政人员绩效奖励</t>
  </si>
  <si>
    <t>530122241100002244833</t>
  </si>
  <si>
    <t>其他人员支出</t>
  </si>
  <si>
    <t>30199</t>
  </si>
  <si>
    <t>其他工资福利支出</t>
  </si>
  <si>
    <t>预算05-1表</t>
  </si>
  <si>
    <t>项目分类</t>
  </si>
  <si>
    <t>项目单位</t>
  </si>
  <si>
    <t>经济科目编码</t>
  </si>
  <si>
    <t>经济科目名称</t>
  </si>
  <si>
    <t>本年拨款</t>
  </si>
  <si>
    <t>其中：本次下达</t>
  </si>
  <si>
    <t>专项业务类</t>
  </si>
  <si>
    <t>530122231100001209050</t>
  </si>
  <si>
    <t>晋宁区人民政府网站维护服务经费</t>
  </si>
  <si>
    <t>530122231100001225771</t>
  </si>
  <si>
    <t>区政府法律顾问室经费</t>
  </si>
  <si>
    <t>530122231100001902294</t>
  </si>
  <si>
    <t>2023年区长热线办进驻区社会治理指挥中心工作经费</t>
  </si>
  <si>
    <t>530122251100003559117</t>
  </si>
  <si>
    <t>安邦智库信息服务经费</t>
  </si>
  <si>
    <t>预算05-2表</t>
  </si>
  <si>
    <t>项目年度绩效目标</t>
  </si>
  <si>
    <t>一级指标</t>
  </si>
  <si>
    <t>二级指标</t>
  </si>
  <si>
    <t>三级指标</t>
  </si>
  <si>
    <t>指标性质</t>
  </si>
  <si>
    <t>指标值</t>
  </si>
  <si>
    <t>度量单位</t>
  </si>
  <si>
    <t>指标属性</t>
  </si>
  <si>
    <t>指标内容</t>
  </si>
  <si>
    <t>推进区政府法治建设，促进依法行政，规范行政执法</t>
  </si>
  <si>
    <t>产出指标</t>
  </si>
  <si>
    <t>数量指标</t>
  </si>
  <si>
    <t>签订服务协议律所数量</t>
  </si>
  <si>
    <t>=</t>
  </si>
  <si>
    <t>个</t>
  </si>
  <si>
    <t>定量指标</t>
  </si>
  <si>
    <t>每年与5家法律顾问公司签订服务协议</t>
  </si>
  <si>
    <t>时效指标</t>
  </si>
  <si>
    <t>全年保障法律顾问履职到位</t>
  </si>
  <si>
    <t>按聘用法律顾问协议保障全年提供法律顾问服务</t>
  </si>
  <si>
    <t>年</t>
  </si>
  <si>
    <t>定性指标</t>
  </si>
  <si>
    <t>按聘用法律顾问协议，保障全年提供法律顾问服务</t>
  </si>
  <si>
    <t>效益指标</t>
  </si>
  <si>
    <t>经济效益</t>
  </si>
  <si>
    <t>为区政府在全区投资合作方面积极提供法律服务支持</t>
  </si>
  <si>
    <t>保障全年全区投资合作方面积极提供法律服务支持到位</t>
  </si>
  <si>
    <t>按聘用法律顾问协议，保障全年全区投资合作方面积极提供法律服务支持到位</t>
  </si>
  <si>
    <t>社会效益</t>
  </si>
  <si>
    <t>为全区社会稳定发展提供积极保障</t>
  </si>
  <si>
    <t>保障全区在处理社会稳定工作方面得到有效法律服务支持</t>
  </si>
  <si>
    <t>按聘用法律顾问协议，保障全区在处理社会稳定工作方面得到有效法律服务支持</t>
  </si>
  <si>
    <t>满意度指标</t>
  </si>
  <si>
    <t>服务对象满意度</t>
  </si>
  <si>
    <t>区政府满意度</t>
  </si>
  <si>
    <t>95</t>
  </si>
  <si>
    <t>%</t>
  </si>
  <si>
    <t>服务对象满意度不低于95%</t>
  </si>
  <si>
    <t>根据合同相关规定，向我单位提供相关名称、费用、期限的信息服务及信息资料。</t>
  </si>
  <si>
    <t>质量指标</t>
  </si>
  <si>
    <t>信息服务质量</t>
  </si>
  <si>
    <t>&gt;=</t>
  </si>
  <si>
    <t>98</t>
  </si>
  <si>
    <t>根据信息产品，做出有效决策</t>
  </si>
  <si>
    <t>根据信息产品做出有效决策。</t>
  </si>
  <si>
    <t>信息服务使用对象</t>
  </si>
  <si>
    <t>于2023年内足额支付区长热线项目服务合同金额，保障区政府区长热线工作正常开展</t>
  </si>
  <si>
    <t>每年足额支付区长热线办进驻区社会治理指挥中心经费</t>
  </si>
  <si>
    <t>198114</t>
  </si>
  <si>
    <t>元</t>
  </si>
  <si>
    <t>按相关规定和项目合同足额支付区长热线办所需经费</t>
  </si>
  <si>
    <t>保障每年热线办进驻指挥中心人员工资足额发放，各项工作顺利开展</t>
  </si>
  <si>
    <t>保障项目涉及2名进驻人员工资全年全额发放</t>
  </si>
  <si>
    <t>按相关规定和项目合同足额支付进驻人员工资</t>
  </si>
  <si>
    <t>进驻工作人员满意度</t>
  </si>
  <si>
    <t>进驻工作人员满意度不低于95%</t>
  </si>
  <si>
    <t>全年保障区政府网站和区政府各部门政务新媒体正常运行，做好组织领导和队伍建设、政府信息主动公开、政策解读情况、政府信息公开载体建设、政府信息依申请公开工作、政府服务开展、制度建设、日常工作、重要文件落实情况等栏目的正常政务公开</t>
  </si>
  <si>
    <t>全年保障区政府网站正常运行</t>
  </si>
  <si>
    <t>按晋宁区人民政府网站升级改版及监测服务合同书支付2023年度网站建设费用、网站监测服务及政务新媒体监测服务费用。</t>
  </si>
  <si>
    <t>保障区政府网站运行畅通</t>
  </si>
  <si>
    <t>全年保障网站运行通畅，有效监测错误信息</t>
  </si>
  <si>
    <t>区人民政府网站监测服务优化及政务新媒体监测服务任务</t>
  </si>
  <si>
    <t>完成2023年度区政府网站监测服务优化及政务新媒体监测任务</t>
  </si>
  <si>
    <t>做好社会关切舆情监测，依法依申请公开，及时回应社会关切，充分发挥媒体作用。</t>
  </si>
  <si>
    <t>充分发挥政务公开媒体作用</t>
  </si>
  <si>
    <t>全面提升政务公开质量和实效，进一步提高政府工作透明度和政府公信力，更好地发挥新时代政务公开在推动政府职能转变、加快政府服务性建设，推进国家治理现代化、加快法制政府建设中的作用。</t>
  </si>
  <si>
    <t>可持续影响</t>
  </si>
  <si>
    <t>有效保障人民群众的知情权和监督权</t>
  </si>
  <si>
    <t>全年持续保障人民群众的知情权和监督权</t>
  </si>
  <si>
    <t>有效保障人民群众的知情权和监督权，推进依法行政、加强政务服务 年 定性指标 按政务公开工作考核结果 加快推进政府网站集约式发展，推动政府网站服务水平不断提升。</t>
  </si>
  <si>
    <t>使用政府网站的各级各部门满意度</t>
  </si>
  <si>
    <t>各级各部门使用政府网站效果好，满意度高。</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</si>
  <si>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</si>
  <si>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</si>
  <si>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</si>
  <si>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</si>
  <si>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</si>
  <si>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</si>
  <si>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</si>
  <si>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</si>
  <si>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</si>
  <si>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</si>
  <si>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</si>
  <si>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</si>
  <si>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</si>
  <si>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</si>
  <si>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</si>
  <si>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</si>
  <si>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加油</t>
  </si>
  <si>
    <t>车辆加油、添加燃料服务</t>
  </si>
  <si>
    <t>批</t>
  </si>
  <si>
    <t>维修保养</t>
  </si>
  <si>
    <t>车辆维修和保养服务</t>
  </si>
  <si>
    <t>保险</t>
  </si>
  <si>
    <t>机动车保险服务</t>
  </si>
  <si>
    <t>复印纸</t>
  </si>
  <si>
    <t>备注：1.当面向中小企业预留资金大于合计时，面向中小企业预留资金为三年预计数。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</si>
  <si>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</si>
  <si>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</si>
  <si>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</si>
  <si>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</si>
  <si>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</si>
  <si>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</si>
  <si>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</si>
  <si>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</si>
  <si>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</si>
  <si>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</si>
  <si>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</si>
  <si>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</si>
  <si>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</si>
  <si>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</si>
  <si>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</si>
  <si>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</si>
  <si>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</si>
  <si>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</si>
  <si>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</si>
  <si>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</si>
  <si>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</si>
  <si>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</si>
  <si>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</si>
  <si>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</si>
  <si>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</si>
  <si>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</si>
  <si>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</si>
  <si>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</si>
  <si>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</si>
  <si>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</si>
  <si>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
  </si>
  <si>
    <t>预算13表</t>
  </si>
  <si>
    <t xml:space="preserve">              部门整体支出绩效目标表</t>
  </si>
  <si>
    <t>部门编码</t>
  </si>
  <si>
    <t>101001</t>
  </si>
  <si>
    <t>部门名称</t>
  </si>
  <si>
    <t>内容</t>
  </si>
  <si>
    <t>说明</t>
  </si>
  <si>
    <t>部门总体目标</t>
  </si>
  <si>
    <t>部门职责</t>
  </si>
  <si>
    <t>（一）承办市人民政府文件、指示在晋宁区贯彻落实的行文工作，承办区人民政府向市人民政府报告、请示的拟稿和审核工作，以及市委、市政府及其部门和区委、区人大常委会、区政协转由晋宁区人民政府办理的事项。
（二）负责区人民政府会议的准备工作，协助区人民政府领导组织实施会议决定事项。
（三）协助区人民政府领导组织起草或审核以区人民政府、区人民政府办公室名义发布的公文，负责区人民政府、区政府办公室规范性文件合法性审查工作。
（四）研究区人民政府各部门、各乡（镇）人民政府、街道办事处请示区人民政府的事项，提出办理意见，报区人民政府领导审批。
（五）根据区人民政府领导的指示，对区人民政府部门间出现的争议问题进行协调并提出处理意见，报区人民政府领导决定。
（六）负责区人民政府重大决策部署、重要文件确定事项、重要会议议定事项以及区人民政府领导批示指示贯彻落实情况的督促检查。
（七）牵头组织有关部门按照区人民政府领导指示开展专题调查研究，及时反映情况，提出工作建议。
（八）组织协调、督促指导区政府系统人大代表建议和政协提案的办理工作，承办交由区人民政府和区政府办公室办理的人大代表建议和政协提案。
（九）负责区人民政府值班工作，及时向区人民政府领导报告重要紧急情况，传达和督促落实区人民政府领导指示。
（十）负责全区政务信息工作。指导监督、协调推进政府信息公开工作。
（十一）负责12345区长热线平台群众来件的受理、分办工作。
（十二）负责区人民政府参事工作。
（十三）贯彻落实上级全面推进滇池流域水环境综合治理工作任务。
（十四）完成区委、区政府交办的其他任务。</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</si>
  <si>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</si>
  <si>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</si>
  <si>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</si>
  <si>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</si>
  <si>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</si>
  <si>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</si>
  <si>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</si>
  <si>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</si>
  <si>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</si>
  <si>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</si>
  <si>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</si>
  <si>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</si>
  <si>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保障区政府区长热线工作正常开展</t>
  </si>
  <si>
    <t>确保区政府区长热线工作正常开展，及时回复办理12345热线件。</t>
  </si>
  <si>
    <t>保障区政府网站和区政府各部门政务新媒体正常运行</t>
  </si>
  <si>
    <t>保障区政府网站和区政府各部门政务新媒体正常运行，做好组织领导和队伍建设、政府信息主动公开、政策解读情况、政府信息公开载体建设、政府信息依申请公开工作、政府服务开展、制度建设、日常工作、重要文件落实情况等栏目的正常政务公开</t>
  </si>
  <si>
    <t>保障区政府办法律顾问工作正常开展</t>
  </si>
  <si>
    <t>确保区政府办法律顾问工作正常开展，推进区政府法治建设，促进依法行政，规范行政执法</t>
  </si>
  <si>
    <t>根据信息产品，做出有效决策。</t>
  </si>
  <si>
    <t>根据“信息产品目录”中选定的内容，向我单位提供相关名称、费用、期限的信息服务及信息资料。</t>
  </si>
  <si>
    <t>三、部门整体支出绩效指标</t>
  </si>
  <si>
    <t>绩效指标</t>
  </si>
  <si>
    <t>评（扣）分标准</t>
  </si>
  <si>
    <t>绩效指标设定依据及指标值数据来源</t>
  </si>
  <si>
    <t xml:space="preserve">二级指标 </t>
  </si>
  <si>
    <t>全年保障区政府网站正常运行，反之，则扣分。</t>
  </si>
  <si>
    <t>按晋宁区人民政府网站升级改版及监测服务合同书支付网站建设费用、网站监测服务及政务新媒体监测服务费用，保障区政府网站正常运行。</t>
  </si>
  <si>
    <t>区人民政府网站升级改版及监测服务合同书及昆明市人民政府办公室关于印发昆明市2022年政务公开工作要点分工方案的通知</t>
  </si>
  <si>
    <t>保障区政府网站运行畅通，有效监测错误信息，反之，则扣分。</t>
  </si>
  <si>
    <t>全年保障网站运行畅通，有效监测错误信息。</t>
  </si>
  <si>
    <t>信息服务质量大于等于98%，反之，则扣分。</t>
  </si>
  <si>
    <t>信息服务合同</t>
  </si>
  <si>
    <t>按聘用法律顾问协议保障全年提供法律顾问服务则不扣分，反之扣分</t>
  </si>
  <si>
    <t>区政府聘用法律顾问协议及市两办印发的《关于推行法律顾问制度和公职律师公司律师制度的实施意见》</t>
  </si>
  <si>
    <t>按政务公开工作考核结果</t>
  </si>
  <si>
    <t>保障全区在处理社会稳定方面得到有效法律服务支持则不扣分，反之扣分</t>
  </si>
  <si>
    <t>12345区长热线服务对象办结率</t>
  </si>
  <si>
    <t>12345区长热线服务对象办结率大于等于95%，反之，则扣分</t>
  </si>
  <si>
    <t>12345区长热线服务对象办结率大于等于95%</t>
  </si>
  <si>
    <t>区长热线项目合同及区政府批复</t>
  </si>
  <si>
    <t>服务对象满意度大于等于95%，反之，则扣分。</t>
  </si>
  <si>
    <t>区政府对法律顾问服务满意度不低于95%则不扣分，反之扣分</t>
  </si>
  <si>
    <t>12345区长热线服务对象满意度</t>
  </si>
  <si>
    <t>12345区长热线服务对象满意度大于等于95%，反之，则扣分。</t>
  </si>
  <si>
    <t>12345区长热线服务对象满意度大于等于95%。</t>
  </si>
  <si>
    <t>区政府办职能配置、内设机构和人员编制规定</t>
  </si>
  <si>
    <t>信息服务对象满意度</t>
  </si>
  <si>
    <t>信息服务对象满意度大于等于95%，反之，则扣分。</t>
  </si>
  <si>
    <t>信息服务对象满意度大于等于95%</t>
  </si>
  <si>
    <t>不断加强办公室内部规范化、制度建设切实抓好办文工作,完成以区政府和区政府办公室制定的行政规范性文件和审查、登记、备案工作。 全区24小时应急值守，负责应急信息报送，做好区政府总值班室工作，及时向政府领导和上级报告重要情况，传达和督促落实上级及区政府领导的指示。完成市政府目督办交办的督查督办事项；完成区政府明确的重要决策事项、重点项目、重点工作的督查督办及反馈落实。做好因公出国（境）管理、外事报备、外事接待等相关涉外工作。统筹做好政府信息公开工作。</t>
    <phoneticPr fontId="30" type="noConversion"/>
  </si>
</sst>
</file>

<file path=xl/styles.xml><?xml version="1.0" encoding="utf-8"?>
<styleSheet xmlns="http://schemas.openxmlformats.org/spreadsheetml/2006/main">
  <numFmts count="6">
    <numFmt numFmtId="176" formatCode="yyyy/mm/dd"/>
    <numFmt numFmtId="177" formatCode="yyyy/mm/dd\ hh:mm:ss"/>
    <numFmt numFmtId="178" formatCode="#,##0;\-#,##0;;@"/>
    <numFmt numFmtId="179" formatCode="#,##0.00;\-#,##0.00;;@"/>
    <numFmt numFmtId="180" formatCode="hh:mm:ss"/>
    <numFmt numFmtId="181" formatCode="000000"/>
  </numFmts>
  <fonts count="31">
    <font>
      <sz val="11"/>
      <color theme="1"/>
      <name val="宋体"/>
      <charset val="134"/>
      <scheme val="minor"/>
    </font>
    <font>
      <sz val="18"/>
      <color indexed="8"/>
      <name val="方正小标宋_GBK"/>
      <charset val="134"/>
    </font>
    <font>
      <sz val="10"/>
      <color indexed="8"/>
      <name val="宋体"/>
      <charset val="134"/>
      <scheme val="minor"/>
    </font>
    <font>
      <sz val="10"/>
      <name val="Arial"/>
      <family val="2"/>
    </font>
    <font>
      <sz val="10"/>
      <color indexed="8"/>
      <name val="Arial"/>
      <family val="2"/>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sz val="10"/>
      <color indexed="8"/>
      <name val="宋体"/>
      <charset val="134"/>
    </font>
    <font>
      <sz val="18"/>
      <name val="方正小标宋_GBK"/>
      <charset val="134"/>
    </font>
    <font>
      <b/>
      <sz val="23"/>
      <color rgb="FF000000"/>
      <name val="宋体"/>
      <charset val="134"/>
    </font>
    <font>
      <b/>
      <sz val="12"/>
      <color theme="1"/>
      <name val="宋体"/>
      <charset val="134"/>
      <scheme val="minor"/>
    </font>
    <font>
      <sz val="10"/>
      <color rgb="FF000000"/>
      <name val="Arial"/>
      <family val="2"/>
    </font>
    <font>
      <b/>
      <sz val="23.95"/>
      <color rgb="FF000000"/>
      <name val="宋体"/>
      <charset val="134"/>
    </font>
    <font>
      <b/>
      <sz val="12"/>
      <name val="宋体"/>
      <charset val="134"/>
    </font>
    <font>
      <b/>
      <sz val="22"/>
      <color rgb="FF000000"/>
      <name val="宋体"/>
      <charset val="134"/>
    </font>
    <font>
      <b/>
      <sz val="12"/>
      <color rgb="FF000000"/>
      <name val="宋体"/>
      <charset val="134"/>
    </font>
    <font>
      <b/>
      <sz val="12"/>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sz val="9"/>
      <name val="宋体"/>
      <charset val="134"/>
    </font>
    <font>
      <sz val="10"/>
      <name val="宋体"/>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1">
    <xf numFmtId="0" fontId="0" fillId="0" borderId="0"/>
    <xf numFmtId="177" fontId="28" fillId="0" borderId="1">
      <alignment horizontal="right" vertical="center"/>
    </xf>
    <xf numFmtId="176" fontId="28" fillId="0" borderId="1">
      <alignment horizontal="right" vertical="center"/>
    </xf>
    <xf numFmtId="10" fontId="28" fillId="0" borderId="1">
      <alignment horizontal="right" vertical="center"/>
    </xf>
    <xf numFmtId="178" fontId="28" fillId="0" borderId="1">
      <alignment horizontal="right" vertical="center"/>
    </xf>
    <xf numFmtId="179" fontId="28" fillId="0" borderId="1">
      <alignment horizontal="right" vertical="center"/>
    </xf>
    <xf numFmtId="0" fontId="28" fillId="0" borderId="0">
      <alignment vertical="top"/>
      <protection locked="0"/>
    </xf>
    <xf numFmtId="179" fontId="28" fillId="0" borderId="1">
      <alignment horizontal="right" vertical="center"/>
    </xf>
    <xf numFmtId="49" fontId="28" fillId="0" borderId="1">
      <alignment horizontal="left" vertical="center" wrapText="1"/>
    </xf>
    <xf numFmtId="180" fontId="28" fillId="0" borderId="1">
      <alignment horizontal="right" vertical="center"/>
    </xf>
    <xf numFmtId="0" fontId="29" fillId="0" borderId="0"/>
  </cellStyleXfs>
  <cellXfs count="323">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vertical="center"/>
    </xf>
    <xf numFmtId="0" fontId="6" fillId="2" borderId="0" xfId="0" applyFont="1" applyFill="1" applyAlignment="1">
      <alignment horizontal="left" vertical="center"/>
    </xf>
    <xf numFmtId="0" fontId="7" fillId="2" borderId="1" xfId="0" applyFont="1" applyFill="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4" fontId="5" fillId="2" borderId="1" xfId="0" applyNumberFormat="1" applyFont="1" applyFill="1" applyBorder="1" applyAlignment="1" applyProtection="1">
      <alignment horizontal="right" vertical="center"/>
      <protection locked="0"/>
    </xf>
    <xf numFmtId="4" fontId="5" fillId="0" borderId="1" xfId="0" applyNumberFormat="1" applyFont="1" applyBorder="1" applyAlignment="1">
      <alignment horizontal="right" vertical="center"/>
    </xf>
    <xf numFmtId="49" fontId="11" fillId="0" borderId="1" xfId="8" applyFont="1">
      <alignment horizontal="left" vertical="center" wrapText="1"/>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13" fillId="0" borderId="0" xfId="10" applyNumberFormat="1" applyFont="1" applyFill="1" applyBorder="1" applyAlignment="1" applyProtection="1">
      <alignment horizontal="right" vertical="center"/>
    </xf>
    <xf numFmtId="0" fontId="14" fillId="0" borderId="0" xfId="0" applyFont="1" applyFill="1" applyBorder="1" applyAlignment="1"/>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0" fontId="0" fillId="0" borderId="0" xfId="0"/>
    <xf numFmtId="0" fontId="0" fillId="0" borderId="0" xfId="0" applyFont="1" applyFill="1" applyBorder="1"/>
    <xf numFmtId="0" fontId="0" fillId="0" borderId="0" xfId="0" applyFont="1" applyFill="1" applyBorder="1" applyAlignment="1">
      <alignment horizontal="center" vertical="center"/>
    </xf>
    <xf numFmtId="49" fontId="7" fillId="0" borderId="0" xfId="0" applyNumberFormat="1" applyFont="1" applyFill="1" applyBorder="1"/>
    <xf numFmtId="0" fontId="5" fillId="0" borderId="0" xfId="0" applyFont="1" applyFill="1" applyBorder="1" applyAlignment="1" applyProtection="1">
      <alignment horizontal="right" vertical="center"/>
      <protection locked="0"/>
    </xf>
    <xf numFmtId="0" fontId="9" fillId="0" borderId="0" xfId="0" applyFont="1" applyFill="1" applyBorder="1"/>
    <xf numFmtId="0" fontId="5" fillId="0" borderId="0" xfId="0" applyFont="1" applyFill="1" applyBorder="1" applyAlignment="1" applyProtection="1">
      <alignment horizontal="right"/>
      <protection locked="0"/>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7" fillId="0" borderId="1" xfId="0" applyFont="1" applyFill="1" applyBorder="1" applyAlignment="1">
      <alignment horizontal="center" vertical="center"/>
    </xf>
    <xf numFmtId="179" fontId="11" fillId="0" borderId="1" xfId="5" applyFont="1" applyAlignment="1">
      <alignment horizontal="left" vertical="center"/>
    </xf>
    <xf numFmtId="179" fontId="11" fillId="0" borderId="1" xfId="5" applyFont="1">
      <alignment horizontal="right" vertical="center"/>
    </xf>
    <xf numFmtId="0" fontId="5" fillId="2" borderId="1" xfId="0" applyFont="1" applyFill="1" applyBorder="1" applyAlignment="1" applyProtection="1">
      <alignment horizontal="left" vertical="center"/>
      <protection locked="0"/>
    </xf>
    <xf numFmtId="179" fontId="11" fillId="0" borderId="1" xfId="0" applyNumberFormat="1" applyFont="1" applyBorder="1" applyAlignment="1">
      <alignment horizontal="right" vertical="center"/>
    </xf>
    <xf numFmtId="0" fontId="9" fillId="0" borderId="6"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4" fontId="5" fillId="0" borderId="1" xfId="0" applyNumberFormat="1" applyFont="1" applyFill="1" applyBorder="1" applyAlignment="1">
      <alignment horizontal="right" vertical="center" wrapText="1"/>
    </xf>
    <xf numFmtId="4" fontId="5" fillId="0" borderId="1" xfId="0" applyNumberFormat="1" applyFont="1" applyFill="1" applyBorder="1" applyAlignment="1" applyProtection="1">
      <alignment horizontal="right" vertical="center" wrapText="1"/>
      <protection locked="0"/>
    </xf>
    <xf numFmtId="0" fontId="16" fillId="0" borderId="0" xfId="0" applyFont="1" applyFill="1" applyBorder="1"/>
    <xf numFmtId="0" fontId="7" fillId="0" borderId="1" xfId="0" applyFont="1" applyFill="1" applyBorder="1" applyAlignment="1" applyProtection="1">
      <alignment horizontal="center" vertical="center"/>
      <protection locked="0"/>
    </xf>
    <xf numFmtId="4" fontId="11" fillId="0" borderId="1" xfId="5" applyNumberFormat="1" applyFont="1" applyFill="1" applyBorder="1">
      <alignment horizontal="right" vertical="center"/>
    </xf>
    <xf numFmtId="0" fontId="17" fillId="0" borderId="0" xfId="0" applyFont="1" applyFill="1" applyBorder="1" applyProtection="1">
      <protection locked="0"/>
    </xf>
    <xf numFmtId="0" fontId="17" fillId="0" borderId="0" xfId="0" applyFont="1" applyFill="1" applyBorder="1"/>
    <xf numFmtId="0" fontId="7" fillId="0" borderId="0" xfId="0" applyFont="1" applyFill="1" applyBorder="1" applyAlignment="1" applyProtection="1">
      <alignment horizontal="right"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wrapText="1"/>
      <protection locked="0"/>
    </xf>
    <xf numFmtId="0" fontId="5" fillId="0" borderId="1" xfId="0" applyFont="1" applyFill="1" applyBorder="1" applyAlignment="1">
      <alignment horizontal="center" wrapText="1"/>
    </xf>
    <xf numFmtId="0" fontId="5" fillId="0" borderId="1" xfId="0"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locked="0"/>
    </xf>
    <xf numFmtId="0" fontId="5" fillId="0" borderId="1" xfId="0" applyFont="1" applyFill="1" applyBorder="1" applyAlignment="1">
      <alignment horizontal="center" vertical="center"/>
    </xf>
    <xf numFmtId="0" fontId="5" fillId="0" borderId="0" xfId="0" applyFont="1" applyFill="1" applyBorder="1" applyAlignment="1" applyProtection="1">
      <alignment horizontal="right"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5" fillId="0" borderId="1" xfId="0" applyFont="1" applyFill="1" applyBorder="1" applyAlignment="1">
      <alignment vertical="center" wrapText="1"/>
    </xf>
    <xf numFmtId="0" fontId="5" fillId="0" borderId="1" xfId="0"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0" fillId="0" borderId="0" xfId="0" applyFont="1" applyFill="1" applyBorder="1" applyAlignment="1"/>
    <xf numFmtId="0" fontId="7" fillId="0" borderId="0" xfId="0" applyFont="1" applyFill="1" applyBorder="1" applyAlignment="1">
      <alignment horizontal="right" vertical="center"/>
    </xf>
    <xf numFmtId="0" fontId="9" fillId="0" borderId="9"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7" xfId="0" applyFont="1" applyFill="1" applyBorder="1" applyAlignment="1" applyProtection="1">
      <alignment horizontal="center" vertical="center"/>
      <protection locked="0"/>
    </xf>
    <xf numFmtId="179" fontId="11" fillId="0" borderId="1" xfId="0" applyNumberFormat="1" applyFont="1" applyFill="1" applyBorder="1" applyAlignment="1">
      <alignment horizontal="right" vertical="center"/>
    </xf>
    <xf numFmtId="0" fontId="16" fillId="0" borderId="0" xfId="0" applyFont="1" applyBorder="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wrapText="1"/>
    </xf>
    <xf numFmtId="0" fontId="7" fillId="0" borderId="0" xfId="0" applyFont="1" applyBorder="1" applyProtection="1">
      <protection locked="0"/>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9" fillId="0" borderId="12" xfId="0" applyFont="1" applyBorder="1" applyAlignment="1" applyProtection="1">
      <alignment horizontal="center" vertical="center"/>
      <protection locked="0"/>
    </xf>
    <xf numFmtId="0" fontId="9" fillId="0" borderId="12" xfId="0" applyFont="1" applyBorder="1" applyAlignment="1">
      <alignment horizontal="center" vertical="center" wrapText="1"/>
    </xf>
    <xf numFmtId="0" fontId="9"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12" xfId="0" applyFont="1" applyBorder="1" applyAlignment="1" applyProtection="1">
      <alignment horizontal="left" vertical="center"/>
      <protection locked="0"/>
    </xf>
    <xf numFmtId="0" fontId="5" fillId="0" borderId="12" xfId="0" applyFont="1" applyBorder="1" applyAlignment="1">
      <alignment horizontal="left" vertical="center" wrapText="1"/>
    </xf>
    <xf numFmtId="0" fontId="5" fillId="0" borderId="0" xfId="0" applyFont="1" applyBorder="1" applyAlignment="1" applyProtection="1">
      <alignment vertical="top" wrapText="1"/>
      <protection locked="0"/>
    </xf>
    <xf numFmtId="0" fontId="9" fillId="0" borderId="0" xfId="0" applyFont="1" applyBorder="1" applyAlignment="1">
      <alignment wrapText="1"/>
    </xf>
    <xf numFmtId="0" fontId="9" fillId="0" borderId="12" xfId="0" applyFont="1" applyBorder="1" applyAlignment="1" applyProtection="1">
      <alignment horizontal="center" vertical="center" wrapText="1"/>
      <protection locked="0"/>
    </xf>
    <xf numFmtId="0" fontId="5" fillId="0" borderId="0" xfId="0" applyFont="1" applyBorder="1" applyAlignment="1" applyProtection="1">
      <alignment horizontal="right" vertical="center" wrapText="1"/>
      <protection locked="0"/>
    </xf>
    <xf numFmtId="0" fontId="5" fillId="0" borderId="0" xfId="0" applyFont="1" applyBorder="1" applyAlignment="1" applyProtection="1">
      <alignment horizontal="right" wrapText="1"/>
      <protection locked="0"/>
    </xf>
    <xf numFmtId="0" fontId="9" fillId="0" borderId="0" xfId="0" applyFont="1" applyBorder="1" applyProtection="1">
      <protection locked="0"/>
    </xf>
    <xf numFmtId="0" fontId="9" fillId="0" borderId="0" xfId="0" applyFont="1" applyBorder="1"/>
    <xf numFmtId="178" fontId="11" fillId="0" borderId="1" xfId="4" applyNumberFormat="1" applyFont="1" applyBorder="1" applyAlignment="1">
      <alignment horizontal="center" vertical="center"/>
    </xf>
    <xf numFmtId="178" fontId="11" fillId="0" borderId="1" xfId="0" applyNumberFormat="1" applyFont="1" applyBorder="1" applyAlignment="1">
      <alignment horizontal="center" vertical="center"/>
    </xf>
    <xf numFmtId="3" fontId="5" fillId="0" borderId="12" xfId="0" applyNumberFormat="1" applyFont="1" applyBorder="1" applyAlignment="1">
      <alignment horizontal="right" vertical="center"/>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right"/>
      <protection locked="0"/>
    </xf>
    <xf numFmtId="0" fontId="5" fillId="0" borderId="0" xfId="0" applyFont="1" applyBorder="1" applyAlignment="1">
      <alignment horizontal="right"/>
    </xf>
    <xf numFmtId="0" fontId="23" fillId="0" borderId="0" xfId="0" applyFont="1" applyFill="1" applyBorder="1" applyAlignment="1" applyProtection="1">
      <alignment horizontal="right"/>
      <protection locked="0"/>
    </xf>
    <xf numFmtId="49" fontId="23" fillId="0" borderId="0" xfId="0" applyNumberFormat="1" applyFont="1" applyFill="1" applyBorder="1" applyProtection="1">
      <protection locked="0"/>
    </xf>
    <xf numFmtId="0" fontId="7" fillId="0" borderId="0" xfId="0" applyFont="1" applyFill="1" applyBorder="1" applyAlignment="1">
      <alignment horizontal="right"/>
    </xf>
    <xf numFmtId="0" fontId="5" fillId="0" borderId="0" xfId="0" applyFont="1" applyFill="1" applyBorder="1" applyAlignment="1">
      <alignment horizontal="right"/>
    </xf>
    <xf numFmtId="49"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pplyProtection="1">
      <alignment horizontal="center" vertical="center"/>
      <protection locked="0"/>
    </xf>
    <xf numFmtId="0" fontId="5" fillId="0" borderId="1" xfId="0" applyFont="1" applyBorder="1" applyAlignment="1">
      <alignment horizontal="left" vertical="center" wrapText="1" indent="1"/>
    </xf>
    <xf numFmtId="0" fontId="7" fillId="0" borderId="0" xfId="0" applyFont="1" applyFill="1" applyBorder="1" applyAlignment="1">
      <alignment vertical="top"/>
    </xf>
    <xf numFmtId="0" fontId="5" fillId="0" borderId="0" xfId="0" applyFont="1" applyFill="1" applyBorder="1" applyAlignment="1">
      <alignment horizontal="right" vertical="center"/>
    </xf>
    <xf numFmtId="0" fontId="7" fillId="0" borderId="0" xfId="0" applyFont="1" applyBorder="1" applyAlignment="1">
      <alignment vertical="top"/>
    </xf>
    <xf numFmtId="0" fontId="7" fillId="0" borderId="0" xfId="0" applyFont="1" applyBorder="1" applyAlignment="1" applyProtection="1">
      <alignment vertical="top"/>
      <protection locked="0"/>
    </xf>
    <xf numFmtId="49" fontId="7"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5" fillId="0" borderId="0" xfId="0" applyFont="1" applyFill="1" applyBorder="1" applyAlignment="1">
      <alignment horizontal="right" vertical="center" wrapText="1"/>
    </xf>
    <xf numFmtId="4" fontId="5" fillId="2" borderId="1" xfId="0" applyNumberFormat="1" applyFont="1" applyFill="1" applyBorder="1" applyAlignment="1">
      <alignment horizontal="right" vertical="top"/>
    </xf>
    <xf numFmtId="0" fontId="7" fillId="0" borderId="0" xfId="0" applyFont="1" applyBorder="1" applyAlignment="1">
      <alignment horizontal="right" vertical="center"/>
    </xf>
    <xf numFmtId="0" fontId="5" fillId="0" borderId="0" xfId="0" applyFont="1" applyBorder="1" applyAlignment="1">
      <alignment horizontal="right" vertical="center"/>
    </xf>
    <xf numFmtId="0" fontId="7" fillId="0" borderId="0" xfId="0" applyFont="1" applyBorder="1" applyAlignment="1">
      <alignment horizontal="right"/>
    </xf>
    <xf numFmtId="49" fontId="9" fillId="0" borderId="1" xfId="0" applyNumberFormat="1" applyFont="1" applyBorder="1" applyAlignment="1">
      <alignment horizontal="center" vertical="center"/>
    </xf>
    <xf numFmtId="4" fontId="5" fillId="0" borderId="1" xfId="0" applyNumberFormat="1" applyFont="1" applyBorder="1" applyAlignment="1" applyProtection="1">
      <alignment horizontal="right" vertical="center" wrapText="1"/>
      <protection locked="0"/>
    </xf>
    <xf numFmtId="4" fontId="5" fillId="0" borderId="1" xfId="0" applyNumberFormat="1" applyFont="1" applyBorder="1" applyAlignment="1">
      <alignment horizontal="right" vertical="center" wrapText="1"/>
    </xf>
    <xf numFmtId="0" fontId="5" fillId="0" borderId="1" xfId="0" applyFont="1" applyBorder="1" applyAlignment="1">
      <alignment horizontal="left" vertical="center" wrapText="1" indent="2"/>
    </xf>
    <xf numFmtId="0" fontId="2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4" fontId="5" fillId="0" borderId="1" xfId="0" applyNumberFormat="1" applyFont="1" applyBorder="1" applyAlignment="1" applyProtection="1">
      <alignment horizontal="right" vertical="center"/>
      <protection locked="0"/>
    </xf>
    <xf numFmtId="0" fontId="5" fillId="0" borderId="1" xfId="0" applyFont="1" applyFill="1" applyBorder="1" applyAlignment="1">
      <alignment horizontal="left" vertical="center"/>
    </xf>
    <xf numFmtId="0" fontId="27" fillId="0" borderId="1" xfId="0" applyFont="1" applyFill="1" applyBorder="1" applyAlignment="1">
      <alignment horizontal="center" vertical="center"/>
    </xf>
    <xf numFmtId="0" fontId="27" fillId="0" borderId="1" xfId="0" applyFont="1" applyBorder="1" applyAlignment="1">
      <alignment horizontal="right" vertical="center"/>
    </xf>
    <xf numFmtId="0" fontId="5" fillId="0" borderId="1" xfId="0" applyFont="1" applyBorder="1" applyAlignment="1">
      <alignment horizontal="right" vertical="center"/>
    </xf>
    <xf numFmtId="0" fontId="27" fillId="0" borderId="1" xfId="0" applyFont="1" applyFill="1" applyBorder="1" applyAlignment="1" applyProtection="1">
      <alignment horizontal="center" vertical="center" wrapText="1"/>
      <protection locked="0"/>
    </xf>
    <xf numFmtId="4" fontId="27" fillId="0" borderId="1" xfId="0" applyNumberFormat="1" applyFont="1" applyBorder="1" applyAlignment="1" applyProtection="1">
      <alignment horizontal="right" vertical="center"/>
      <protection locked="0"/>
    </xf>
    <xf numFmtId="0" fontId="26" fillId="0" borderId="1" xfId="0" applyFont="1" applyFill="1" applyBorder="1" applyAlignment="1" applyProtection="1">
      <alignment horizontal="center" vertical="center"/>
      <protection locked="0"/>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2"/>
    </xf>
    <xf numFmtId="0" fontId="5" fillId="0" borderId="1" xfId="0" applyFont="1" applyFill="1" applyBorder="1" applyAlignment="1" applyProtection="1">
      <alignment horizontal="left" vertical="center" wrapText="1" indent="1"/>
      <protection locked="0"/>
    </xf>
    <xf numFmtId="0" fontId="7" fillId="0" borderId="12"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protection locked="0"/>
    </xf>
    <xf numFmtId="0" fontId="5" fillId="2" borderId="0" xfId="0" quotePrefix="1" applyFont="1" applyFill="1" applyAlignment="1">
      <alignment horizontal="right" vertical="center" wrapText="1"/>
    </xf>
    <xf numFmtId="0" fontId="18" fillId="0" borderId="0" xfId="0" applyFont="1" applyFill="1" applyBorder="1" applyAlignment="1" applyProtection="1">
      <alignment horizontal="center" vertical="center" wrapText="1"/>
      <protection locked="0"/>
    </xf>
    <xf numFmtId="0" fontId="0" fillId="0" borderId="0" xfId="0" applyFont="1" applyFill="1" applyBorder="1"/>
    <xf numFmtId="0" fontId="5" fillId="0" borderId="0" xfId="0" applyFont="1" applyFill="1" applyBorder="1" applyAlignment="1" applyProtection="1">
      <alignment horizontal="left" vertical="center" wrapText="1"/>
      <protection locked="0"/>
    </xf>
    <xf numFmtId="0" fontId="17" fillId="0" borderId="0" xfId="0" applyFont="1" applyFill="1" applyBorder="1" applyAlignment="1">
      <alignment horizontal="left" vertical="center"/>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 fillId="0" borderId="0" xfId="0" applyFont="1" applyFill="1" applyBorder="1" applyAlignment="1" applyProtection="1">
      <alignment horizontal="right" vertical="center" wrapText="1"/>
      <protection locked="0"/>
    </xf>
    <xf numFmtId="0" fontId="7"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vertical="top"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5" fillId="0" borderId="7" xfId="0" applyFont="1" applyFill="1" applyBorder="1" applyAlignment="1">
      <alignment horizontal="left" vertical="center"/>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5" fillId="0" borderId="12" xfId="0" applyFont="1" applyFill="1" applyBorder="1" applyAlignment="1">
      <alignment horizontal="left" vertical="center"/>
    </xf>
    <xf numFmtId="0" fontId="5" fillId="0" borderId="12" xfId="0" applyFont="1" applyFill="1" applyBorder="1" applyAlignment="1">
      <alignment horizontal="right" vertical="center"/>
    </xf>
    <xf numFmtId="0" fontId="5" fillId="0" borderId="12"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wrapText="1"/>
      <protection locked="0"/>
    </xf>
    <xf numFmtId="0" fontId="26" fillId="0" borderId="2"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4" xfId="0" applyFont="1" applyFill="1" applyBorder="1" applyAlignment="1">
      <alignment horizontal="left" vertical="center"/>
    </xf>
    <xf numFmtId="0" fontId="26" fillId="0" borderId="5" xfId="0" applyFont="1" applyFill="1" applyBorder="1" applyAlignment="1">
      <alignment horizontal="center" vertical="center"/>
    </xf>
    <xf numFmtId="0" fontId="24" fillId="0" borderId="0" xfId="0" applyFont="1" applyBorder="1" applyAlignment="1">
      <alignment horizontal="center" vertical="center"/>
    </xf>
    <xf numFmtId="49" fontId="9" fillId="0" borderId="2"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9" fillId="0" borderId="5" xfId="0"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25" fillId="0" borderId="0" xfId="0" applyFont="1" applyFill="1" applyBorder="1" applyAlignment="1">
      <alignment horizontal="center" vertical="center"/>
    </xf>
    <xf numFmtId="0" fontId="17" fillId="0" borderId="0" xfId="0" applyFont="1" applyFill="1" applyBorder="1"/>
    <xf numFmtId="0" fontId="17" fillId="0" borderId="0" xfId="0" applyFont="1" applyFill="1" applyBorder="1" applyProtection="1">
      <protection locked="0"/>
    </xf>
    <xf numFmtId="0" fontId="5" fillId="0" borderId="0" xfId="0" applyFont="1" applyFill="1" applyBorder="1" applyAlignment="1">
      <alignment horizontal="left" vertical="center"/>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right"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4" xfId="0" applyFont="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5" fillId="0" borderId="3" xfId="0" applyFont="1" applyBorder="1" applyAlignment="1">
      <alignment horizontal="left" vertical="center"/>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9" fillId="0" borderId="6"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15" fillId="0" borderId="0" xfId="0" applyFont="1" applyFill="1" applyBorder="1" applyAlignment="1">
      <alignment horizontal="center" vertical="center"/>
    </xf>
    <xf numFmtId="0" fontId="5" fillId="0" borderId="0" xfId="0" applyFont="1" applyFill="1" applyBorder="1" applyAlignment="1" applyProtection="1">
      <alignment horizontal="left" vertical="center"/>
      <protection locked="0"/>
    </xf>
    <xf numFmtId="0" fontId="9" fillId="0" borderId="0" xfId="0" applyFont="1" applyFill="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pplyProtection="1">
      <alignment horizontal="center" vertical="center" wrapText="1"/>
      <protection locked="0"/>
    </xf>
    <xf numFmtId="0" fontId="9" fillId="0" borderId="12" xfId="0" applyFont="1" applyFill="1" applyBorder="1" applyAlignment="1">
      <alignment horizontal="center" vertical="center"/>
    </xf>
    <xf numFmtId="0" fontId="7" fillId="0" borderId="2" xfId="0" applyFont="1" applyFill="1" applyBorder="1" applyAlignment="1" applyProtection="1">
      <alignment horizontal="center" vertical="center" wrapText="1"/>
      <protection locked="0"/>
    </xf>
    <xf numFmtId="0" fontId="5" fillId="0" borderId="3" xfId="0" applyFont="1" applyFill="1" applyBorder="1" applyAlignment="1">
      <alignment horizontal="left" vertical="center"/>
    </xf>
    <xf numFmtId="0" fontId="9"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49" fontId="11" fillId="0" borderId="1" xfId="8" applyFont="1" applyAlignment="1">
      <alignment horizontal="left" vertical="center" wrapText="1" indent="2"/>
    </xf>
    <xf numFmtId="49" fontId="11" fillId="0" borderId="1" xfId="8" applyFont="1">
      <alignment horizontal="left" vertical="center" wrapText="1"/>
    </xf>
    <xf numFmtId="0" fontId="24"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24" fillId="0" borderId="0" xfId="0" applyFont="1" applyFill="1" applyBorder="1" applyAlignment="1">
      <alignment horizontal="center" vertical="center"/>
    </xf>
    <xf numFmtId="0" fontId="23" fillId="0" borderId="0" xfId="0" applyFont="1" applyFill="1" applyBorder="1" applyAlignment="1" applyProtection="1">
      <alignment horizontal="right"/>
      <protection locked="0"/>
    </xf>
    <xf numFmtId="0" fontId="7" fillId="0" borderId="4" xfId="0" applyFont="1" applyFill="1" applyBorder="1" applyAlignment="1" applyProtection="1">
      <alignment horizontal="center" vertical="center"/>
      <protection locked="0"/>
    </xf>
    <xf numFmtId="49" fontId="19" fillId="0" borderId="0" xfId="6" applyNumberFormat="1" applyFont="1" applyFill="1" applyAlignment="1" applyProtection="1">
      <alignment horizontal="left" vertical="center" wrapText="1"/>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5" fillId="0" borderId="0" xfId="0" applyFont="1" applyBorder="1" applyAlignment="1">
      <alignment horizontal="left" vertical="center"/>
    </xf>
    <xf numFmtId="0" fontId="9" fillId="0" borderId="0" xfId="0" applyFont="1" applyBorder="1" applyProtection="1">
      <protection locked="0"/>
    </xf>
    <xf numFmtId="0" fontId="9" fillId="0" borderId="0" xfId="0" applyFont="1" applyBorder="1"/>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14" xfId="0" applyFont="1" applyBorder="1" applyAlignment="1" applyProtection="1">
      <alignment horizontal="left" vertical="center"/>
      <protection locked="0"/>
    </xf>
    <xf numFmtId="0" fontId="5" fillId="0" borderId="14" xfId="0" applyFont="1" applyBorder="1" applyAlignment="1">
      <alignment horizontal="left" vertical="center"/>
    </xf>
    <xf numFmtId="0" fontId="5" fillId="2" borderId="12" xfId="0" applyFont="1" applyFill="1" applyBorder="1" applyAlignment="1">
      <alignment horizontal="right" vertical="center"/>
    </xf>
    <xf numFmtId="0" fontId="21" fillId="0" borderId="0" xfId="0" applyFont="1" applyBorder="1" applyAlignment="1">
      <alignment horizontal="left" vertical="center"/>
    </xf>
    <xf numFmtId="0" fontId="21" fillId="0" borderId="0" xfId="0" applyFont="1" applyBorder="1" applyAlignment="1" applyProtection="1">
      <alignment horizontal="left" vertical="center"/>
      <protection locked="0"/>
    </xf>
    <xf numFmtId="0" fontId="21" fillId="2" borderId="0" xfId="0" applyFont="1" applyFill="1" applyBorder="1" applyAlignment="1">
      <alignment horizontal="left" vertical="center"/>
    </xf>
    <xf numFmtId="179" fontId="22" fillId="0" borderId="0" xfId="0" applyNumberFormat="1" applyFont="1" applyBorder="1" applyAlignment="1">
      <alignment horizontal="left" vertical="center"/>
    </xf>
    <xf numFmtId="0" fontId="19" fillId="0" borderId="0" xfId="6" applyFont="1" applyFill="1" applyAlignment="1" applyProtection="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5" fillId="2" borderId="12" xfId="0" applyFont="1" applyFill="1" applyBorder="1" applyAlignment="1">
      <alignment horizontal="left" vertical="center"/>
    </xf>
    <xf numFmtId="0" fontId="16" fillId="0" borderId="0" xfId="0" applyFont="1" applyFill="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pplyProtection="1">
      <alignment horizontal="center" vertical="center" wrapText="1"/>
      <protection locked="0"/>
    </xf>
    <xf numFmtId="0" fontId="20"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9" fillId="0" borderId="0" xfId="0" applyFont="1" applyFill="1" applyBorder="1" applyAlignment="1">
      <alignment wrapText="1"/>
    </xf>
    <xf numFmtId="0" fontId="7" fillId="0" borderId="0" xfId="0" applyFont="1" applyFill="1" applyBorder="1" applyAlignment="1">
      <alignment horizontal="right" wrapText="1"/>
    </xf>
    <xf numFmtId="0" fontId="9" fillId="0" borderId="8" xfId="0" applyFont="1" applyFill="1" applyBorder="1" applyAlignment="1">
      <alignment horizontal="center" vertical="center"/>
    </xf>
    <xf numFmtId="0" fontId="5" fillId="0" borderId="0" xfId="0" applyFont="1" applyFill="1" applyBorder="1" applyAlignment="1" applyProtection="1">
      <alignment horizontal="right" vertical="top" wrapText="1"/>
      <protection locked="0"/>
    </xf>
    <xf numFmtId="0" fontId="17" fillId="0" borderId="0" xfId="0" applyFont="1" applyFill="1" applyBorder="1" applyAlignment="1" applyProtection="1">
      <alignment vertical="top"/>
      <protection locked="0"/>
    </xf>
    <xf numFmtId="0" fontId="17" fillId="0" borderId="0" xfId="0" applyFont="1" applyFill="1" applyBorder="1" applyAlignment="1">
      <alignment vertical="top"/>
    </xf>
    <xf numFmtId="0" fontId="7" fillId="0" borderId="0" xfId="0" applyFont="1" applyFill="1" applyBorder="1" applyAlignment="1" applyProtection="1">
      <alignment horizontal="right" vertical="center"/>
      <protection locked="0"/>
    </xf>
    <xf numFmtId="0" fontId="5" fillId="0" borderId="1" xfId="0" applyFont="1" applyFill="1" applyBorder="1" applyAlignment="1">
      <alignment horizontal="center" vertical="center"/>
    </xf>
    <xf numFmtId="0" fontId="5" fillId="0" borderId="1" xfId="0" applyFont="1" applyFill="1" applyBorder="1" applyAlignment="1" applyProtection="1">
      <alignment horizontal="left"/>
      <protection locked="0"/>
    </xf>
    <xf numFmtId="0" fontId="5" fillId="0" borderId="1" xfId="0" applyFont="1" applyFill="1" applyBorder="1" applyAlignment="1">
      <alignment horizontal="left"/>
    </xf>
    <xf numFmtId="0" fontId="5" fillId="0" borderId="1" xfId="0" applyFont="1" applyFill="1" applyBorder="1" applyAlignment="1">
      <alignment horizontal="right" vertical="center"/>
    </xf>
    <xf numFmtId="0" fontId="19" fillId="0" borderId="0" xfId="10" applyFont="1" applyFill="1" applyBorder="1" applyAlignment="1">
      <alignment horizontal="left"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readingOrder="1"/>
      <protection locked="0"/>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49" fontId="5" fillId="0" borderId="1" xfId="0" applyNumberFormat="1" applyFont="1" applyBorder="1" applyAlignment="1">
      <alignment horizontal="left" vertical="center" wrapText="1"/>
    </xf>
    <xf numFmtId="181"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9" fillId="0" borderId="1" xfId="0" applyFont="1" applyBorder="1"/>
  </cellXfs>
  <cellStyles count="11">
    <cellStyle name="DateStyle" xfId="2"/>
    <cellStyle name="DateTimeStyle" xfId="1"/>
    <cellStyle name="IntegralNumberStyle" xfId="4"/>
    <cellStyle name="MoneyStyle" xfId="5"/>
    <cellStyle name="Normal" xfId="6"/>
    <cellStyle name="NumberStyle" xfId="7"/>
    <cellStyle name="PercentStyle" xfId="3"/>
    <cellStyle name="TextStyle" xfId="8"/>
    <cellStyle name="TimeStyle" xfId="9"/>
    <cellStyle name="常规" xfId="0" builtinId="0"/>
    <cellStyle name="常规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26" activePane="bottomLeft" state="frozen"/>
      <selection pane="bottomLeft" activeCell="B8" sqref="B8"/>
    </sheetView>
  </sheetViews>
  <sheetFormatPr defaultColWidth="8.625" defaultRowHeight="12.75" customHeight="1"/>
  <cols>
    <col min="1" max="4" width="41" style="27" customWidth="1"/>
    <col min="5" max="16384" width="8.625" style="27"/>
  </cols>
  <sheetData>
    <row r="1" spans="1:4" ht="12.75" customHeight="1">
      <c r="A1" s="28"/>
      <c r="B1" s="28"/>
      <c r="C1" s="28"/>
      <c r="D1" s="28"/>
    </row>
    <row r="2" spans="1:4" ht="15" customHeight="1">
      <c r="A2" s="51"/>
      <c r="B2" s="51"/>
      <c r="C2" s="51"/>
      <c r="D2" s="60" t="s">
        <v>0</v>
      </c>
    </row>
    <row r="3" spans="1:4" ht="41.25" customHeight="1">
      <c r="A3" s="140" t="str">
        <f>"2025"&amp;"年部门财务收支预算总表"</f>
        <v>2025年部门财务收支预算总表</v>
      </c>
      <c r="B3" s="141"/>
      <c r="C3" s="141"/>
      <c r="D3" s="141"/>
    </row>
    <row r="4" spans="1:4" ht="17.25" customHeight="1">
      <c r="A4" s="142" t="s">
        <v>1</v>
      </c>
      <c r="B4" s="143"/>
      <c r="D4" s="108" t="s">
        <v>2</v>
      </c>
    </row>
    <row r="5" spans="1:4" ht="23.25" customHeight="1">
      <c r="A5" s="144" t="s">
        <v>3</v>
      </c>
      <c r="B5" s="145"/>
      <c r="C5" s="144" t="s">
        <v>4</v>
      </c>
      <c r="D5" s="145"/>
    </row>
    <row r="6" spans="1:4" ht="24" customHeight="1">
      <c r="A6" s="123" t="s">
        <v>5</v>
      </c>
      <c r="B6" s="123" t="s">
        <v>6</v>
      </c>
      <c r="C6" s="123" t="s">
        <v>7</v>
      </c>
      <c r="D6" s="123" t="s">
        <v>6</v>
      </c>
    </row>
    <row r="7" spans="1:4" ht="17.25" customHeight="1">
      <c r="A7" s="124" t="s">
        <v>8</v>
      </c>
      <c r="B7" s="71">
        <v>11683898.140000001</v>
      </c>
      <c r="C7" s="124" t="s">
        <v>9</v>
      </c>
      <c r="D7" s="71">
        <v>8560595.0299999993</v>
      </c>
    </row>
    <row r="8" spans="1:4" ht="17.25" customHeight="1">
      <c r="A8" s="124" t="s">
        <v>10</v>
      </c>
      <c r="B8" s="71"/>
      <c r="C8" s="124" t="s">
        <v>11</v>
      </c>
      <c r="D8" s="71"/>
    </row>
    <row r="9" spans="1:4" ht="17.25" customHeight="1">
      <c r="A9" s="124" t="s">
        <v>12</v>
      </c>
      <c r="B9" s="71"/>
      <c r="C9" s="138" t="s">
        <v>13</v>
      </c>
      <c r="D9" s="71"/>
    </row>
    <row r="10" spans="1:4" ht="17.25" customHeight="1">
      <c r="A10" s="124" t="s">
        <v>14</v>
      </c>
      <c r="B10" s="71"/>
      <c r="C10" s="138" t="s">
        <v>15</v>
      </c>
      <c r="D10" s="71"/>
    </row>
    <row r="11" spans="1:4" ht="17.25" customHeight="1">
      <c r="A11" s="124" t="s">
        <v>16</v>
      </c>
      <c r="B11" s="71"/>
      <c r="C11" s="138" t="s">
        <v>17</v>
      </c>
      <c r="D11" s="71"/>
    </row>
    <row r="12" spans="1:4" ht="17.25" customHeight="1">
      <c r="A12" s="124" t="s">
        <v>18</v>
      </c>
      <c r="B12" s="71"/>
      <c r="C12" s="138" t="s">
        <v>19</v>
      </c>
      <c r="D12" s="71"/>
    </row>
    <row r="13" spans="1:4" ht="17.25" customHeight="1">
      <c r="A13" s="124" t="s">
        <v>20</v>
      </c>
      <c r="B13" s="71"/>
      <c r="C13" s="43" t="s">
        <v>21</v>
      </c>
      <c r="D13" s="71"/>
    </row>
    <row r="14" spans="1:4" ht="17.25" customHeight="1">
      <c r="A14" s="124" t="s">
        <v>22</v>
      </c>
      <c r="B14" s="71"/>
      <c r="C14" s="43" t="s">
        <v>23</v>
      </c>
      <c r="D14" s="71">
        <v>1468378.66</v>
      </c>
    </row>
    <row r="15" spans="1:4" ht="17.25" customHeight="1">
      <c r="A15" s="124" t="s">
        <v>24</v>
      </c>
      <c r="B15" s="71"/>
      <c r="C15" s="43" t="s">
        <v>25</v>
      </c>
      <c r="D15" s="71">
        <v>786255.01</v>
      </c>
    </row>
    <row r="16" spans="1:4" ht="17.25" customHeight="1">
      <c r="A16" s="124" t="s">
        <v>26</v>
      </c>
      <c r="B16" s="71"/>
      <c r="C16" s="43" t="s">
        <v>27</v>
      </c>
      <c r="D16" s="71"/>
    </row>
    <row r="17" spans="1:4" ht="17.25" customHeight="1">
      <c r="A17" s="126"/>
      <c r="B17" s="71"/>
      <c r="C17" s="43" t="s">
        <v>28</v>
      </c>
      <c r="D17" s="71"/>
    </row>
    <row r="18" spans="1:4" ht="17.25" customHeight="1">
      <c r="A18" s="127"/>
      <c r="B18" s="71"/>
      <c r="C18" s="43" t="s">
        <v>29</v>
      </c>
      <c r="D18" s="71"/>
    </row>
    <row r="19" spans="1:4" ht="17.25" customHeight="1">
      <c r="A19" s="127"/>
      <c r="B19" s="71"/>
      <c r="C19" s="43" t="s">
        <v>30</v>
      </c>
      <c r="D19" s="71"/>
    </row>
    <row r="20" spans="1:4" ht="17.25" customHeight="1">
      <c r="A20" s="127"/>
      <c r="B20" s="71"/>
      <c r="C20" s="43" t="s">
        <v>31</v>
      </c>
      <c r="D20" s="71"/>
    </row>
    <row r="21" spans="1:4" ht="17.25" customHeight="1">
      <c r="A21" s="127"/>
      <c r="B21" s="71"/>
      <c r="C21" s="43" t="s">
        <v>32</v>
      </c>
      <c r="D21" s="71"/>
    </row>
    <row r="22" spans="1:4" ht="17.25" customHeight="1">
      <c r="A22" s="127"/>
      <c r="B22" s="71"/>
      <c r="C22" s="43" t="s">
        <v>33</v>
      </c>
      <c r="D22" s="71"/>
    </row>
    <row r="23" spans="1:4" ht="17.25" customHeight="1">
      <c r="A23" s="127"/>
      <c r="B23" s="71"/>
      <c r="C23" s="43" t="s">
        <v>34</v>
      </c>
      <c r="D23" s="71"/>
    </row>
    <row r="24" spans="1:4" ht="17.25" customHeight="1">
      <c r="A24" s="127"/>
      <c r="B24" s="71"/>
      <c r="C24" s="43" t="s">
        <v>35</v>
      </c>
      <c r="D24" s="71"/>
    </row>
    <row r="25" spans="1:4" ht="17.25" customHeight="1">
      <c r="A25" s="127"/>
      <c r="B25" s="71"/>
      <c r="C25" s="43" t="s">
        <v>36</v>
      </c>
      <c r="D25" s="71">
        <v>868669.43999999994</v>
      </c>
    </row>
    <row r="26" spans="1:4" ht="17.25" customHeight="1">
      <c r="A26" s="127"/>
      <c r="B26" s="71"/>
      <c r="C26" s="43" t="s">
        <v>37</v>
      </c>
      <c r="D26" s="71"/>
    </row>
    <row r="27" spans="1:4" ht="17.25" customHeight="1">
      <c r="A27" s="127"/>
      <c r="B27" s="71"/>
      <c r="C27" s="126" t="s">
        <v>38</v>
      </c>
      <c r="D27" s="71"/>
    </row>
    <row r="28" spans="1:4" ht="17.25" customHeight="1">
      <c r="A28" s="127"/>
      <c r="B28" s="71"/>
      <c r="C28" s="43" t="s">
        <v>39</v>
      </c>
      <c r="D28" s="71"/>
    </row>
    <row r="29" spans="1:4" ht="16.5" customHeight="1">
      <c r="A29" s="127"/>
      <c r="B29" s="71"/>
      <c r="C29" s="43" t="s">
        <v>40</v>
      </c>
      <c r="D29" s="71"/>
    </row>
    <row r="30" spans="1:4" ht="16.5" customHeight="1">
      <c r="A30" s="127"/>
      <c r="B30" s="71"/>
      <c r="C30" s="126" t="s">
        <v>41</v>
      </c>
      <c r="D30" s="71"/>
    </row>
    <row r="31" spans="1:4" ht="17.25" customHeight="1">
      <c r="A31" s="127"/>
      <c r="B31" s="71"/>
      <c r="C31" s="126" t="s">
        <v>42</v>
      </c>
      <c r="D31" s="71"/>
    </row>
    <row r="32" spans="1:4" ht="17.25" customHeight="1">
      <c r="A32" s="127"/>
      <c r="B32" s="71"/>
      <c r="C32" s="43" t="s">
        <v>43</v>
      </c>
      <c r="D32" s="71"/>
    </row>
    <row r="33" spans="1:4" ht="16.5" customHeight="1">
      <c r="A33" s="127" t="s">
        <v>44</v>
      </c>
      <c r="B33" s="71">
        <v>11683898.140000001</v>
      </c>
      <c r="C33" s="127" t="s">
        <v>45</v>
      </c>
      <c r="D33" s="71">
        <v>11683898.140000001</v>
      </c>
    </row>
    <row r="34" spans="1:4" ht="16.5" customHeight="1">
      <c r="A34" s="126" t="s">
        <v>46</v>
      </c>
      <c r="B34" s="71"/>
      <c r="C34" s="126" t="s">
        <v>47</v>
      </c>
      <c r="D34" s="71"/>
    </row>
    <row r="35" spans="1:4" ht="16.5" customHeight="1">
      <c r="A35" s="43" t="s">
        <v>48</v>
      </c>
      <c r="B35" s="71"/>
      <c r="C35" s="43" t="s">
        <v>48</v>
      </c>
      <c r="D35" s="71"/>
    </row>
    <row r="36" spans="1:4" ht="16.5" customHeight="1">
      <c r="A36" s="43" t="s">
        <v>49</v>
      </c>
      <c r="B36" s="71"/>
      <c r="C36" s="43" t="s">
        <v>50</v>
      </c>
      <c r="D36" s="71"/>
    </row>
    <row r="37" spans="1:4" ht="16.5" customHeight="1">
      <c r="A37" s="130" t="s">
        <v>51</v>
      </c>
      <c r="B37" s="71">
        <v>11683898.140000001</v>
      </c>
      <c r="C37" s="130" t="s">
        <v>52</v>
      </c>
      <c r="D37" s="71">
        <v>11683898.140000001</v>
      </c>
    </row>
  </sheetData>
  <mergeCells count="4">
    <mergeCell ref="A3:D3"/>
    <mergeCell ref="A4:B4"/>
    <mergeCell ref="A5:B5"/>
    <mergeCell ref="C5:D5"/>
  </mergeCells>
  <phoneticPr fontId="30"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GridLines="0" showZeros="0" workbookViewId="0">
      <pane ySplit="1" topLeftCell="A2" activePane="bottomLeft" state="frozen"/>
      <selection pane="bottomLeft" activeCell="A11" sqref="A11:XFD12"/>
    </sheetView>
  </sheetViews>
  <sheetFormatPr defaultColWidth="8.625" defaultRowHeight="12.75" customHeight="1"/>
  <cols>
    <col min="1" max="1" width="15.875" style="27" customWidth="1"/>
    <col min="2" max="2" width="35" style="27" customWidth="1"/>
    <col min="3" max="19" width="22" style="27" customWidth="1"/>
    <col min="20" max="16384" width="8.625" style="27"/>
  </cols>
  <sheetData>
    <row r="1" spans="1:19" ht="12.75" customHeight="1">
      <c r="A1" s="28"/>
      <c r="B1" s="28"/>
      <c r="C1" s="28"/>
      <c r="D1" s="28"/>
      <c r="E1" s="28"/>
      <c r="F1" s="28"/>
      <c r="G1" s="28"/>
      <c r="H1" s="28"/>
      <c r="I1" s="28"/>
      <c r="J1" s="28"/>
      <c r="K1" s="28"/>
      <c r="L1" s="28"/>
      <c r="M1" s="28"/>
      <c r="N1" s="28"/>
      <c r="O1" s="28"/>
      <c r="P1" s="28"/>
      <c r="Q1" s="28"/>
      <c r="R1" s="28"/>
      <c r="S1" s="28"/>
    </row>
    <row r="2" spans="1:19" ht="17.25" customHeight="1">
      <c r="A2" s="146" t="s">
        <v>53</v>
      </c>
      <c r="B2" s="141"/>
      <c r="C2" s="141"/>
      <c r="D2" s="141"/>
      <c r="E2" s="141"/>
      <c r="F2" s="141"/>
      <c r="G2" s="141"/>
      <c r="H2" s="141"/>
      <c r="I2" s="141"/>
      <c r="J2" s="141"/>
      <c r="K2" s="141"/>
      <c r="L2" s="141"/>
      <c r="M2" s="141"/>
      <c r="N2" s="141"/>
      <c r="O2" s="141"/>
      <c r="P2" s="141"/>
      <c r="Q2" s="141"/>
      <c r="R2" s="141"/>
      <c r="S2" s="141"/>
    </row>
    <row r="3" spans="1:19" ht="41.25" customHeight="1">
      <c r="A3" s="140" t="str">
        <f>"2025"&amp;"年部门收入预算表"</f>
        <v>2025年部门收入预算表</v>
      </c>
      <c r="B3" s="141"/>
      <c r="C3" s="141"/>
      <c r="D3" s="141"/>
      <c r="E3" s="141"/>
      <c r="F3" s="141"/>
      <c r="G3" s="141"/>
      <c r="H3" s="141"/>
      <c r="I3" s="141"/>
      <c r="J3" s="141"/>
      <c r="K3" s="141"/>
      <c r="L3" s="141"/>
      <c r="M3" s="141"/>
      <c r="N3" s="141"/>
      <c r="O3" s="141"/>
      <c r="P3" s="141"/>
      <c r="Q3" s="141"/>
      <c r="R3" s="141"/>
      <c r="S3" s="141"/>
    </row>
    <row r="4" spans="1:19" ht="17.25" customHeight="1">
      <c r="A4" s="142" t="s">
        <v>1</v>
      </c>
      <c r="B4" s="141"/>
      <c r="S4" s="51" t="s">
        <v>2</v>
      </c>
    </row>
    <row r="5" spans="1:19" ht="21.75" customHeight="1">
      <c r="A5" s="155" t="s">
        <v>54</v>
      </c>
      <c r="B5" s="158" t="s">
        <v>55</v>
      </c>
      <c r="C5" s="158" t="s">
        <v>56</v>
      </c>
      <c r="D5" s="147" t="s">
        <v>57</v>
      </c>
      <c r="E5" s="147"/>
      <c r="F5" s="147"/>
      <c r="G5" s="147"/>
      <c r="H5" s="147"/>
      <c r="I5" s="148"/>
      <c r="J5" s="147"/>
      <c r="K5" s="147"/>
      <c r="L5" s="147"/>
      <c r="M5" s="147"/>
      <c r="N5" s="149"/>
      <c r="O5" s="147" t="s">
        <v>46</v>
      </c>
      <c r="P5" s="147"/>
      <c r="Q5" s="147"/>
      <c r="R5" s="147"/>
      <c r="S5" s="149"/>
    </row>
    <row r="6" spans="1:19" ht="27" customHeight="1">
      <c r="A6" s="156"/>
      <c r="B6" s="159"/>
      <c r="C6" s="159"/>
      <c r="D6" s="159" t="s">
        <v>58</v>
      </c>
      <c r="E6" s="159" t="s">
        <v>59</v>
      </c>
      <c r="F6" s="159" t="s">
        <v>60</v>
      </c>
      <c r="G6" s="159" t="s">
        <v>61</v>
      </c>
      <c r="H6" s="159" t="s">
        <v>62</v>
      </c>
      <c r="I6" s="150" t="s">
        <v>63</v>
      </c>
      <c r="J6" s="151"/>
      <c r="K6" s="151"/>
      <c r="L6" s="151"/>
      <c r="M6" s="151"/>
      <c r="N6" s="152"/>
      <c r="O6" s="159" t="s">
        <v>58</v>
      </c>
      <c r="P6" s="159" t="s">
        <v>59</v>
      </c>
      <c r="Q6" s="159" t="s">
        <v>60</v>
      </c>
      <c r="R6" s="159" t="s">
        <v>61</v>
      </c>
      <c r="S6" s="159" t="s">
        <v>64</v>
      </c>
    </row>
    <row r="7" spans="1:19" ht="30" customHeight="1">
      <c r="A7" s="157"/>
      <c r="B7" s="160"/>
      <c r="C7" s="161"/>
      <c r="D7" s="161"/>
      <c r="E7" s="161"/>
      <c r="F7" s="161"/>
      <c r="G7" s="161"/>
      <c r="H7" s="161"/>
      <c r="I7" s="64" t="s">
        <v>58</v>
      </c>
      <c r="J7" s="137" t="s">
        <v>65</v>
      </c>
      <c r="K7" s="137" t="s">
        <v>66</v>
      </c>
      <c r="L7" s="137" t="s">
        <v>67</v>
      </c>
      <c r="M7" s="137" t="s">
        <v>68</v>
      </c>
      <c r="N7" s="137" t="s">
        <v>69</v>
      </c>
      <c r="O7" s="162"/>
      <c r="P7" s="162"/>
      <c r="Q7" s="162"/>
      <c r="R7" s="162"/>
      <c r="S7" s="161"/>
    </row>
    <row r="8" spans="1:19" ht="15" customHeight="1">
      <c r="A8" s="59">
        <v>1</v>
      </c>
      <c r="B8" s="59">
        <v>2</v>
      </c>
      <c r="C8" s="59">
        <v>3</v>
      </c>
      <c r="D8" s="59">
        <v>4</v>
      </c>
      <c r="E8" s="59">
        <v>5</v>
      </c>
      <c r="F8" s="59">
        <v>6</v>
      </c>
      <c r="G8" s="59">
        <v>7</v>
      </c>
      <c r="H8" s="59">
        <v>8</v>
      </c>
      <c r="I8" s="64">
        <v>9</v>
      </c>
      <c r="J8" s="59">
        <v>10</v>
      </c>
      <c r="K8" s="59">
        <v>11</v>
      </c>
      <c r="L8" s="59">
        <v>12</v>
      </c>
      <c r="M8" s="59">
        <v>13</v>
      </c>
      <c r="N8" s="59">
        <v>14</v>
      </c>
      <c r="O8" s="59">
        <v>15</v>
      </c>
      <c r="P8" s="59">
        <v>16</v>
      </c>
      <c r="Q8" s="59">
        <v>17</v>
      </c>
      <c r="R8" s="59">
        <v>18</v>
      </c>
      <c r="S8" s="59">
        <v>19</v>
      </c>
    </row>
    <row r="9" spans="1:19" ht="18" customHeight="1">
      <c r="A9" s="43">
        <v>101</v>
      </c>
      <c r="B9" s="43" t="s">
        <v>70</v>
      </c>
      <c r="C9" s="71">
        <v>11683898.140000001</v>
      </c>
      <c r="D9" s="71">
        <v>11683898.140000001</v>
      </c>
      <c r="E9" s="71">
        <v>11683898.140000001</v>
      </c>
      <c r="F9" s="71"/>
      <c r="G9" s="71"/>
      <c r="H9" s="71"/>
      <c r="I9" s="71"/>
      <c r="J9" s="71"/>
      <c r="K9" s="71"/>
      <c r="L9" s="71"/>
      <c r="M9" s="71"/>
      <c r="N9" s="71"/>
      <c r="O9" s="71"/>
      <c r="P9" s="71"/>
      <c r="Q9" s="71"/>
      <c r="R9" s="71"/>
      <c r="S9" s="71"/>
    </row>
    <row r="10" spans="1:19" ht="18" customHeight="1">
      <c r="A10" s="136">
        <v>101001</v>
      </c>
      <c r="B10" s="136" t="s">
        <v>70</v>
      </c>
      <c r="C10" s="71">
        <v>11683898.140000001</v>
      </c>
      <c r="D10" s="71">
        <v>11683898.140000001</v>
      </c>
      <c r="E10" s="71">
        <v>11683898.140000001</v>
      </c>
      <c r="F10" s="71"/>
      <c r="G10" s="71"/>
      <c r="H10" s="71"/>
      <c r="I10" s="71"/>
      <c r="J10" s="71"/>
      <c r="K10" s="71"/>
      <c r="L10" s="71"/>
      <c r="M10" s="71"/>
      <c r="N10" s="71"/>
      <c r="O10" s="71"/>
      <c r="P10" s="71"/>
      <c r="Q10" s="71"/>
      <c r="R10" s="71"/>
      <c r="S10" s="71"/>
    </row>
    <row r="11" spans="1:19" ht="18" customHeight="1">
      <c r="A11" s="153" t="s">
        <v>56</v>
      </c>
      <c r="B11" s="154"/>
      <c r="C11" s="71">
        <v>11683898.140000001</v>
      </c>
      <c r="D11" s="71">
        <v>11683898.140000001</v>
      </c>
      <c r="E11" s="71">
        <v>11683898.140000001</v>
      </c>
      <c r="F11" s="71"/>
      <c r="G11" s="71"/>
      <c r="H11" s="71"/>
      <c r="I11" s="71"/>
      <c r="J11" s="71"/>
      <c r="K11" s="71"/>
      <c r="L11" s="71"/>
      <c r="M11" s="71"/>
      <c r="N11" s="71"/>
      <c r="O11" s="71"/>
      <c r="P11" s="71"/>
      <c r="Q11" s="71"/>
      <c r="R11" s="71"/>
      <c r="S11" s="71"/>
    </row>
  </sheetData>
  <mergeCells count="20">
    <mergeCell ref="O6:O7"/>
    <mergeCell ref="P6:P7"/>
    <mergeCell ref="Q6:Q7"/>
    <mergeCell ref="R6:R7"/>
    <mergeCell ref="S6:S7"/>
    <mergeCell ref="I6:N6"/>
    <mergeCell ref="A11:B11"/>
    <mergeCell ref="A5:A7"/>
    <mergeCell ref="B5:B7"/>
    <mergeCell ref="C5:C7"/>
    <mergeCell ref="D6:D7"/>
    <mergeCell ref="E6:E7"/>
    <mergeCell ref="F6:F7"/>
    <mergeCell ref="G6:G7"/>
    <mergeCell ref="H6:H7"/>
    <mergeCell ref="A2:S2"/>
    <mergeCell ref="A3:S3"/>
    <mergeCell ref="A4:B4"/>
    <mergeCell ref="D5:N5"/>
    <mergeCell ref="O5:S5"/>
  </mergeCells>
  <phoneticPr fontId="30"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7"/>
  <sheetViews>
    <sheetView showGridLines="0" showZeros="0" topLeftCell="B1" workbookViewId="0">
      <pane ySplit="1" topLeftCell="A17" activePane="bottomLeft" state="frozen"/>
      <selection pane="bottomLeft" activeCell="G17" sqref="G17"/>
    </sheetView>
  </sheetViews>
  <sheetFormatPr defaultColWidth="8.625" defaultRowHeight="12.75" customHeight="1"/>
  <cols>
    <col min="1" max="1" width="14.25" style="27" customWidth="1"/>
    <col min="2" max="2" width="37.625" style="27" customWidth="1"/>
    <col min="3" max="8" width="24.625" style="27" customWidth="1"/>
    <col min="9" max="9" width="26.75" style="27" customWidth="1"/>
    <col min="10" max="11" width="24.375" style="27" customWidth="1"/>
    <col min="12" max="15" width="24.625" style="27" customWidth="1"/>
    <col min="16" max="16384" width="8.625" style="27"/>
  </cols>
  <sheetData>
    <row r="1" spans="1:15" ht="12.75" customHeight="1">
      <c r="A1" s="28"/>
      <c r="B1" s="28"/>
      <c r="C1" s="28"/>
      <c r="D1" s="28"/>
      <c r="E1" s="28"/>
      <c r="F1" s="28"/>
      <c r="G1" s="28"/>
      <c r="H1" s="28"/>
      <c r="I1" s="28"/>
      <c r="J1" s="28"/>
      <c r="K1" s="28"/>
      <c r="L1" s="28"/>
      <c r="M1" s="28"/>
      <c r="N1" s="28"/>
      <c r="O1" s="28"/>
    </row>
    <row r="2" spans="1:15" ht="17.25" customHeight="1">
      <c r="A2" s="163" t="s">
        <v>71</v>
      </c>
      <c r="B2" s="141"/>
      <c r="C2" s="141"/>
      <c r="D2" s="141"/>
      <c r="E2" s="141"/>
      <c r="F2" s="141"/>
      <c r="G2" s="141"/>
      <c r="H2" s="141"/>
      <c r="I2" s="141"/>
      <c r="J2" s="141"/>
      <c r="K2" s="141"/>
      <c r="L2" s="141"/>
      <c r="M2" s="141"/>
      <c r="N2" s="141"/>
      <c r="O2" s="141"/>
    </row>
    <row r="3" spans="1:15" ht="41.25" customHeight="1">
      <c r="A3" s="140" t="str">
        <f>"2025"&amp;"年部门支出预算表"</f>
        <v>2025年部门支出预算表</v>
      </c>
      <c r="B3" s="141"/>
      <c r="C3" s="141"/>
      <c r="D3" s="141"/>
      <c r="E3" s="141"/>
      <c r="F3" s="141"/>
      <c r="G3" s="141"/>
      <c r="H3" s="141"/>
      <c r="I3" s="141"/>
      <c r="J3" s="141"/>
      <c r="K3" s="141"/>
      <c r="L3" s="141"/>
      <c r="M3" s="141"/>
      <c r="N3" s="141"/>
      <c r="O3" s="141"/>
    </row>
    <row r="4" spans="1:15" ht="17.25" customHeight="1">
      <c r="A4" s="142" t="s">
        <v>1</v>
      </c>
      <c r="B4" s="141"/>
      <c r="O4" s="51" t="s">
        <v>2</v>
      </c>
    </row>
    <row r="5" spans="1:15" ht="27" customHeight="1">
      <c r="A5" s="174" t="s">
        <v>72</v>
      </c>
      <c r="B5" s="174" t="s">
        <v>73</v>
      </c>
      <c r="C5" s="174" t="s">
        <v>56</v>
      </c>
      <c r="D5" s="164" t="s">
        <v>59</v>
      </c>
      <c r="E5" s="165"/>
      <c r="F5" s="166"/>
      <c r="G5" s="169" t="s">
        <v>60</v>
      </c>
      <c r="H5" s="169" t="s">
        <v>61</v>
      </c>
      <c r="I5" s="169" t="s">
        <v>74</v>
      </c>
      <c r="J5" s="164" t="s">
        <v>63</v>
      </c>
      <c r="K5" s="165"/>
      <c r="L5" s="165"/>
      <c r="M5" s="165"/>
      <c r="N5" s="167"/>
      <c r="O5" s="168"/>
    </row>
    <row r="6" spans="1:15" ht="42" customHeight="1">
      <c r="A6" s="171"/>
      <c r="B6" s="171"/>
      <c r="C6" s="170"/>
      <c r="D6" s="132" t="s">
        <v>58</v>
      </c>
      <c r="E6" s="132" t="s">
        <v>75</v>
      </c>
      <c r="F6" s="132" t="s">
        <v>76</v>
      </c>
      <c r="G6" s="170"/>
      <c r="H6" s="170"/>
      <c r="I6" s="171"/>
      <c r="J6" s="132" t="s">
        <v>58</v>
      </c>
      <c r="K6" s="123" t="s">
        <v>77</v>
      </c>
      <c r="L6" s="123" t="s">
        <v>78</v>
      </c>
      <c r="M6" s="123" t="s">
        <v>79</v>
      </c>
      <c r="N6" s="123" t="s">
        <v>80</v>
      </c>
      <c r="O6" s="123" t="s">
        <v>81</v>
      </c>
    </row>
    <row r="7" spans="1:15" ht="18" customHeight="1">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spans="1:15" s="26" customFormat="1" ht="21" customHeight="1">
      <c r="A8" s="133" t="s">
        <v>97</v>
      </c>
      <c r="B8" s="133" t="s">
        <v>98</v>
      </c>
      <c r="C8" s="14">
        <v>8560595.0299999993</v>
      </c>
      <c r="D8" s="13">
        <v>8560595.0299999993</v>
      </c>
      <c r="E8" s="13">
        <v>8060595.0300000003</v>
      </c>
      <c r="F8" s="13">
        <v>500000</v>
      </c>
      <c r="G8" s="13"/>
      <c r="H8" s="13"/>
      <c r="I8" s="13"/>
      <c r="J8" s="13"/>
      <c r="K8" s="13"/>
      <c r="L8" s="13"/>
      <c r="M8" s="13"/>
      <c r="N8" s="14"/>
      <c r="O8" s="14"/>
    </row>
    <row r="9" spans="1:15" s="26" customFormat="1" ht="21" customHeight="1">
      <c r="A9" s="134" t="s">
        <v>99</v>
      </c>
      <c r="B9" s="134" t="s">
        <v>100</v>
      </c>
      <c r="C9" s="14">
        <v>8560595.0299999993</v>
      </c>
      <c r="D9" s="13">
        <v>8560595.0299999993</v>
      </c>
      <c r="E9" s="13">
        <v>8060595.0300000003</v>
      </c>
      <c r="F9" s="13">
        <v>500000</v>
      </c>
      <c r="G9" s="13"/>
      <c r="H9" s="13"/>
      <c r="I9" s="13"/>
      <c r="J9" s="13"/>
      <c r="K9" s="13"/>
      <c r="L9" s="13"/>
      <c r="M9" s="13"/>
      <c r="N9" s="14"/>
      <c r="O9" s="14"/>
    </row>
    <row r="10" spans="1:15" s="26" customFormat="1" ht="21" customHeight="1">
      <c r="A10" s="135" t="s">
        <v>101</v>
      </c>
      <c r="B10" s="135" t="s">
        <v>102</v>
      </c>
      <c r="C10" s="14">
        <v>8060595.0300000003</v>
      </c>
      <c r="D10" s="13">
        <v>8060595.0300000003</v>
      </c>
      <c r="E10" s="13">
        <v>8060595.0300000003</v>
      </c>
      <c r="F10" s="13"/>
      <c r="G10" s="13"/>
      <c r="H10" s="13"/>
      <c r="I10" s="13"/>
      <c r="J10" s="13"/>
      <c r="K10" s="13"/>
      <c r="L10" s="13"/>
      <c r="M10" s="13"/>
      <c r="N10" s="14"/>
      <c r="O10" s="14"/>
    </row>
    <row r="11" spans="1:15" s="26" customFormat="1" ht="21" customHeight="1">
      <c r="A11" s="135" t="s">
        <v>103</v>
      </c>
      <c r="B11" s="135" t="s">
        <v>104</v>
      </c>
      <c r="C11" s="14">
        <v>500000</v>
      </c>
      <c r="D11" s="13">
        <v>500000</v>
      </c>
      <c r="E11" s="13"/>
      <c r="F11" s="13">
        <v>500000</v>
      </c>
      <c r="G11" s="13"/>
      <c r="H11" s="13"/>
      <c r="I11" s="13"/>
      <c r="J11" s="13"/>
      <c r="K11" s="13"/>
      <c r="L11" s="13"/>
      <c r="M11" s="13"/>
      <c r="N11" s="14"/>
      <c r="O11" s="14"/>
    </row>
    <row r="12" spans="1:15" s="26" customFormat="1" ht="21" customHeight="1">
      <c r="A12" s="133" t="s">
        <v>105</v>
      </c>
      <c r="B12" s="133" t="s">
        <v>106</v>
      </c>
      <c r="C12" s="14">
        <v>1468378.66</v>
      </c>
      <c r="D12" s="13">
        <v>1468378.66</v>
      </c>
      <c r="E12" s="13">
        <v>1468378.66</v>
      </c>
      <c r="F12" s="13"/>
      <c r="G12" s="13"/>
      <c r="H12" s="13"/>
      <c r="I12" s="13"/>
      <c r="J12" s="13"/>
      <c r="K12" s="13"/>
      <c r="L12" s="13"/>
      <c r="M12" s="13"/>
      <c r="N12" s="14"/>
      <c r="O12" s="14"/>
    </row>
    <row r="13" spans="1:15" s="26" customFormat="1" ht="21" customHeight="1">
      <c r="A13" s="134" t="s">
        <v>107</v>
      </c>
      <c r="B13" s="134" t="s">
        <v>108</v>
      </c>
      <c r="C13" s="14">
        <v>1422514.66</v>
      </c>
      <c r="D13" s="13">
        <v>1422514.66</v>
      </c>
      <c r="E13" s="13">
        <v>1422514.66</v>
      </c>
      <c r="F13" s="13"/>
      <c r="G13" s="13"/>
      <c r="H13" s="13"/>
      <c r="I13" s="13"/>
      <c r="J13" s="13"/>
      <c r="K13" s="13"/>
      <c r="L13" s="13"/>
      <c r="M13" s="13"/>
      <c r="N13" s="14"/>
      <c r="O13" s="14"/>
    </row>
    <row r="14" spans="1:15" s="26" customFormat="1" ht="21" customHeight="1">
      <c r="A14" s="135" t="s">
        <v>109</v>
      </c>
      <c r="B14" s="135" t="s">
        <v>110</v>
      </c>
      <c r="C14" s="14">
        <v>567020</v>
      </c>
      <c r="D14" s="13">
        <v>567020</v>
      </c>
      <c r="E14" s="13">
        <v>567020</v>
      </c>
      <c r="F14" s="13"/>
      <c r="G14" s="13"/>
      <c r="H14" s="13"/>
      <c r="I14" s="13"/>
      <c r="J14" s="13"/>
      <c r="K14" s="13"/>
      <c r="L14" s="13"/>
      <c r="M14" s="13"/>
      <c r="N14" s="14"/>
      <c r="O14" s="14"/>
    </row>
    <row r="15" spans="1:15" s="26" customFormat="1" ht="21" customHeight="1">
      <c r="A15" s="135" t="s">
        <v>111</v>
      </c>
      <c r="B15" s="135" t="s">
        <v>112</v>
      </c>
      <c r="C15" s="14">
        <v>794497.92</v>
      </c>
      <c r="D15" s="13">
        <v>794497.92</v>
      </c>
      <c r="E15" s="13">
        <v>794497.92</v>
      </c>
      <c r="F15" s="13"/>
      <c r="G15" s="13"/>
      <c r="H15" s="13"/>
      <c r="I15" s="13"/>
      <c r="J15" s="13"/>
      <c r="K15" s="13"/>
      <c r="L15" s="13"/>
      <c r="M15" s="13"/>
      <c r="N15" s="14"/>
      <c r="O15" s="14"/>
    </row>
    <row r="16" spans="1:15" s="26" customFormat="1" ht="21" customHeight="1">
      <c r="A16" s="135" t="s">
        <v>113</v>
      </c>
      <c r="B16" s="135" t="s">
        <v>114</v>
      </c>
      <c r="C16" s="14">
        <v>60996.74</v>
      </c>
      <c r="D16" s="13">
        <v>60996.74</v>
      </c>
      <c r="E16" s="13">
        <v>60996.74</v>
      </c>
      <c r="F16" s="13"/>
      <c r="G16" s="13"/>
      <c r="H16" s="13"/>
      <c r="I16" s="13"/>
      <c r="J16" s="13"/>
      <c r="K16" s="13"/>
      <c r="L16" s="13"/>
      <c r="M16" s="13"/>
      <c r="N16" s="14"/>
      <c r="O16" s="14"/>
    </row>
    <row r="17" spans="1:15" s="26" customFormat="1" ht="21" customHeight="1">
      <c r="A17" s="134" t="s">
        <v>115</v>
      </c>
      <c r="B17" s="134" t="s">
        <v>116</v>
      </c>
      <c r="C17" s="14">
        <v>45864</v>
      </c>
      <c r="D17" s="13">
        <v>45864</v>
      </c>
      <c r="E17" s="13">
        <v>45864</v>
      </c>
      <c r="F17" s="13"/>
      <c r="G17" s="13"/>
      <c r="H17" s="13"/>
      <c r="I17" s="13"/>
      <c r="J17" s="13"/>
      <c r="K17" s="13"/>
      <c r="L17" s="13"/>
      <c r="M17" s="13"/>
      <c r="N17" s="14"/>
      <c r="O17" s="14"/>
    </row>
    <row r="18" spans="1:15" s="26" customFormat="1" ht="21" customHeight="1">
      <c r="A18" s="135" t="s">
        <v>117</v>
      </c>
      <c r="B18" s="135" t="s">
        <v>118</v>
      </c>
      <c r="C18" s="14">
        <v>45864</v>
      </c>
      <c r="D18" s="13">
        <v>45864</v>
      </c>
      <c r="E18" s="13">
        <v>45864</v>
      </c>
      <c r="F18" s="13"/>
      <c r="G18" s="13"/>
      <c r="H18" s="13"/>
      <c r="I18" s="13"/>
      <c r="J18" s="13"/>
      <c r="K18" s="13"/>
      <c r="L18" s="13"/>
      <c r="M18" s="13"/>
      <c r="N18" s="14"/>
      <c r="O18" s="14"/>
    </row>
    <row r="19" spans="1:15" s="26" customFormat="1" ht="21" customHeight="1">
      <c r="A19" s="133" t="s">
        <v>119</v>
      </c>
      <c r="B19" s="133" t="s">
        <v>120</v>
      </c>
      <c r="C19" s="14">
        <v>786255.01</v>
      </c>
      <c r="D19" s="13">
        <v>786255.01</v>
      </c>
      <c r="E19" s="13">
        <v>786255.01</v>
      </c>
      <c r="F19" s="13"/>
      <c r="G19" s="13"/>
      <c r="H19" s="13"/>
      <c r="I19" s="13"/>
      <c r="J19" s="13"/>
      <c r="K19" s="13"/>
      <c r="L19" s="13"/>
      <c r="M19" s="13"/>
      <c r="N19" s="14"/>
      <c r="O19" s="14"/>
    </row>
    <row r="20" spans="1:15" s="26" customFormat="1" ht="21" customHeight="1">
      <c r="A20" s="134" t="s">
        <v>121</v>
      </c>
      <c r="B20" s="134" t="s">
        <v>122</v>
      </c>
      <c r="C20" s="14">
        <v>786255.01</v>
      </c>
      <c r="D20" s="13">
        <v>786255.01</v>
      </c>
      <c r="E20" s="13">
        <v>786255.01</v>
      </c>
      <c r="F20" s="13"/>
      <c r="G20" s="13"/>
      <c r="H20" s="13"/>
      <c r="I20" s="13"/>
      <c r="J20" s="13"/>
      <c r="K20" s="13"/>
      <c r="L20" s="13"/>
      <c r="M20" s="13"/>
      <c r="N20" s="14"/>
      <c r="O20" s="14"/>
    </row>
    <row r="21" spans="1:15" s="26" customFormat="1" ht="21" customHeight="1">
      <c r="A21" s="135" t="s">
        <v>123</v>
      </c>
      <c r="B21" s="135" t="s">
        <v>124</v>
      </c>
      <c r="C21" s="14">
        <v>392283.35</v>
      </c>
      <c r="D21" s="13">
        <v>392283.35</v>
      </c>
      <c r="E21" s="13">
        <v>392283.35</v>
      </c>
      <c r="F21" s="13"/>
      <c r="G21" s="13"/>
      <c r="H21" s="13"/>
      <c r="I21" s="13"/>
      <c r="J21" s="13"/>
      <c r="K21" s="13"/>
      <c r="L21" s="13"/>
      <c r="M21" s="13"/>
      <c r="N21" s="14"/>
      <c r="O21" s="14"/>
    </row>
    <row r="22" spans="1:15" s="26" customFormat="1" ht="21" customHeight="1">
      <c r="A22" s="135" t="s">
        <v>125</v>
      </c>
      <c r="B22" s="135" t="s">
        <v>126</v>
      </c>
      <c r="C22" s="14">
        <v>349896.6</v>
      </c>
      <c r="D22" s="13">
        <v>349896.6</v>
      </c>
      <c r="E22" s="13">
        <v>349896.6</v>
      </c>
      <c r="F22" s="13"/>
      <c r="G22" s="13"/>
      <c r="H22" s="13"/>
      <c r="I22" s="13"/>
      <c r="J22" s="13"/>
      <c r="K22" s="13"/>
      <c r="L22" s="13"/>
      <c r="M22" s="13"/>
      <c r="N22" s="14"/>
      <c r="O22" s="14"/>
    </row>
    <row r="23" spans="1:15" s="26" customFormat="1" ht="21" customHeight="1">
      <c r="A23" s="135" t="s">
        <v>127</v>
      </c>
      <c r="B23" s="135" t="s">
        <v>128</v>
      </c>
      <c r="C23" s="14">
        <v>44075.06</v>
      </c>
      <c r="D23" s="13">
        <v>44075.06</v>
      </c>
      <c r="E23" s="13">
        <v>44075.06</v>
      </c>
      <c r="F23" s="13"/>
      <c r="G23" s="13"/>
      <c r="H23" s="13"/>
      <c r="I23" s="13"/>
      <c r="J23" s="13"/>
      <c r="K23" s="13"/>
      <c r="L23" s="13"/>
      <c r="M23" s="13"/>
      <c r="N23" s="14"/>
      <c r="O23" s="14"/>
    </row>
    <row r="24" spans="1:15" s="26" customFormat="1" ht="21" customHeight="1">
      <c r="A24" s="133" t="s">
        <v>129</v>
      </c>
      <c r="B24" s="133" t="s">
        <v>130</v>
      </c>
      <c r="C24" s="14">
        <v>868669.43999999994</v>
      </c>
      <c r="D24" s="13">
        <v>868669.43999999994</v>
      </c>
      <c r="E24" s="13">
        <v>868669.43999999994</v>
      </c>
      <c r="F24" s="13"/>
      <c r="G24" s="13"/>
      <c r="H24" s="13"/>
      <c r="I24" s="13"/>
      <c r="J24" s="13"/>
      <c r="K24" s="13"/>
      <c r="L24" s="13"/>
      <c r="M24" s="13"/>
      <c r="N24" s="14"/>
      <c r="O24" s="14"/>
    </row>
    <row r="25" spans="1:15" s="26" customFormat="1" ht="21" customHeight="1">
      <c r="A25" s="134" t="s">
        <v>131</v>
      </c>
      <c r="B25" s="134" t="s">
        <v>132</v>
      </c>
      <c r="C25" s="14">
        <v>868669.43999999994</v>
      </c>
      <c r="D25" s="13">
        <v>868669.43999999994</v>
      </c>
      <c r="E25" s="13">
        <v>868669.43999999994</v>
      </c>
      <c r="F25" s="13"/>
      <c r="G25" s="13"/>
      <c r="H25" s="13"/>
      <c r="I25" s="13"/>
      <c r="J25" s="13"/>
      <c r="K25" s="13"/>
      <c r="L25" s="13"/>
      <c r="M25" s="13"/>
      <c r="N25" s="14"/>
      <c r="O25" s="14"/>
    </row>
    <row r="26" spans="1:15" s="26" customFormat="1" ht="21" customHeight="1">
      <c r="A26" s="135" t="s">
        <v>133</v>
      </c>
      <c r="B26" s="135" t="s">
        <v>134</v>
      </c>
      <c r="C26" s="14">
        <v>868669.43999999994</v>
      </c>
      <c r="D26" s="13">
        <v>868669.43999999994</v>
      </c>
      <c r="E26" s="13">
        <v>868669.43999999994</v>
      </c>
      <c r="F26" s="13"/>
      <c r="G26" s="13"/>
      <c r="H26" s="13"/>
      <c r="I26" s="13"/>
      <c r="J26" s="13"/>
      <c r="K26" s="13"/>
      <c r="L26" s="13"/>
      <c r="M26" s="13"/>
      <c r="N26" s="14"/>
      <c r="O26" s="14"/>
    </row>
    <row r="27" spans="1:15" ht="21" customHeight="1">
      <c r="A27" s="172" t="s">
        <v>56</v>
      </c>
      <c r="B27" s="173"/>
      <c r="C27" s="13">
        <v>11683898.140000001</v>
      </c>
      <c r="D27" s="13">
        <v>11683898.140000001</v>
      </c>
      <c r="E27" s="13">
        <v>11183898.140000001</v>
      </c>
      <c r="F27" s="13">
        <v>500000</v>
      </c>
      <c r="G27" s="13"/>
      <c r="H27" s="13"/>
      <c r="I27" s="13"/>
      <c r="J27" s="13"/>
      <c r="K27" s="13"/>
      <c r="L27" s="13"/>
      <c r="M27" s="13"/>
      <c r="N27" s="13"/>
      <c r="O27" s="13"/>
    </row>
  </sheetData>
  <mergeCells count="12">
    <mergeCell ref="A27:B27"/>
    <mergeCell ref="A5:A6"/>
    <mergeCell ref="B5:B6"/>
    <mergeCell ref="C5:C6"/>
    <mergeCell ref="G5:G6"/>
    <mergeCell ref="A2:O2"/>
    <mergeCell ref="A3:O3"/>
    <mergeCell ref="A4:B4"/>
    <mergeCell ref="D5:F5"/>
    <mergeCell ref="J5:O5"/>
    <mergeCell ref="H5:H6"/>
    <mergeCell ref="I5:I6"/>
  </mergeCells>
  <phoneticPr fontId="30"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2" activePane="bottomLeft" state="frozen"/>
      <selection pane="bottomLeft" activeCell="F8" sqref="F8"/>
    </sheetView>
  </sheetViews>
  <sheetFormatPr defaultColWidth="8.625" defaultRowHeight="12.75" customHeight="1"/>
  <cols>
    <col min="1" max="4" width="35.625" style="27" customWidth="1"/>
    <col min="5" max="16384" width="8.625" style="27"/>
  </cols>
  <sheetData>
    <row r="1" spans="1:4" ht="12.75" customHeight="1">
      <c r="A1" s="28"/>
      <c r="B1" s="28"/>
      <c r="C1" s="28"/>
      <c r="D1" s="28"/>
    </row>
    <row r="2" spans="1:4" ht="15" customHeight="1">
      <c r="A2" s="49"/>
      <c r="B2" s="51"/>
      <c r="C2" s="51"/>
      <c r="D2" s="51" t="s">
        <v>135</v>
      </c>
    </row>
    <row r="3" spans="1:4" ht="41.25" customHeight="1">
      <c r="A3" s="140" t="str">
        <f>"2025"&amp;"年部门财政拨款收支预算总表"</f>
        <v>2025年部门财政拨款收支预算总表</v>
      </c>
      <c r="B3" s="141"/>
      <c r="C3" s="141"/>
      <c r="D3" s="141"/>
    </row>
    <row r="4" spans="1:4" ht="17.25" customHeight="1">
      <c r="A4" s="142" t="s">
        <v>1</v>
      </c>
      <c r="B4" s="143"/>
      <c r="D4" s="51" t="s">
        <v>2</v>
      </c>
    </row>
    <row r="5" spans="1:4" ht="17.25" customHeight="1">
      <c r="A5" s="144" t="s">
        <v>3</v>
      </c>
      <c r="B5" s="145"/>
      <c r="C5" s="144" t="s">
        <v>4</v>
      </c>
      <c r="D5" s="145"/>
    </row>
    <row r="6" spans="1:4" ht="18.75" customHeight="1">
      <c r="A6" s="123" t="s">
        <v>5</v>
      </c>
      <c r="B6" s="123" t="s">
        <v>6</v>
      </c>
      <c r="C6" s="123" t="s">
        <v>7</v>
      </c>
      <c r="D6" s="123" t="s">
        <v>6</v>
      </c>
    </row>
    <row r="7" spans="1:4" ht="16.5" customHeight="1">
      <c r="A7" s="124" t="s">
        <v>136</v>
      </c>
      <c r="B7" s="125">
        <v>11683898.140000001</v>
      </c>
      <c r="C7" s="124" t="s">
        <v>137</v>
      </c>
      <c r="D7" s="125">
        <v>11683898.140000001</v>
      </c>
    </row>
    <row r="8" spans="1:4" ht="16.5" customHeight="1">
      <c r="A8" s="124" t="s">
        <v>138</v>
      </c>
      <c r="B8" s="125">
        <v>11683898.140000001</v>
      </c>
      <c r="C8" s="124" t="s">
        <v>139</v>
      </c>
      <c r="D8" s="125">
        <v>8560595.0299999993</v>
      </c>
    </row>
    <row r="9" spans="1:4" ht="16.5" customHeight="1">
      <c r="A9" s="124" t="s">
        <v>140</v>
      </c>
      <c r="B9" s="125"/>
      <c r="C9" s="124" t="s">
        <v>141</v>
      </c>
      <c r="D9" s="125"/>
    </row>
    <row r="10" spans="1:4" ht="16.5" customHeight="1">
      <c r="A10" s="124" t="s">
        <v>142</v>
      </c>
      <c r="B10" s="125"/>
      <c r="C10" s="124" t="s">
        <v>143</v>
      </c>
      <c r="D10" s="125"/>
    </row>
    <row r="11" spans="1:4" ht="16.5" customHeight="1">
      <c r="A11" s="124" t="s">
        <v>144</v>
      </c>
      <c r="B11" s="125"/>
      <c r="C11" s="124" t="s">
        <v>145</v>
      </c>
      <c r="D11" s="125"/>
    </row>
    <row r="12" spans="1:4" ht="16.5" customHeight="1">
      <c r="A12" s="124" t="s">
        <v>138</v>
      </c>
      <c r="B12" s="125"/>
      <c r="C12" s="124" t="s">
        <v>146</v>
      </c>
      <c r="D12" s="125"/>
    </row>
    <row r="13" spans="1:4" ht="16.5" customHeight="1">
      <c r="A13" s="126" t="s">
        <v>140</v>
      </c>
      <c r="B13" s="14"/>
      <c r="C13" s="63" t="s">
        <v>147</v>
      </c>
      <c r="D13" s="14"/>
    </row>
    <row r="14" spans="1:4" ht="16.5" customHeight="1">
      <c r="A14" s="126" t="s">
        <v>142</v>
      </c>
      <c r="B14" s="14"/>
      <c r="C14" s="63" t="s">
        <v>148</v>
      </c>
      <c r="D14" s="14"/>
    </row>
    <row r="15" spans="1:4" ht="16.5" customHeight="1">
      <c r="A15" s="127"/>
      <c r="B15" s="128"/>
      <c r="C15" s="63" t="s">
        <v>149</v>
      </c>
      <c r="D15" s="14">
        <v>1468378.66</v>
      </c>
    </row>
    <row r="16" spans="1:4" ht="16.5" customHeight="1">
      <c r="A16" s="127"/>
      <c r="B16" s="128"/>
      <c r="C16" s="63" t="s">
        <v>150</v>
      </c>
      <c r="D16" s="14">
        <v>786255.01</v>
      </c>
    </row>
    <row r="17" spans="1:4" ht="16.5" customHeight="1">
      <c r="A17" s="127"/>
      <c r="B17" s="128"/>
      <c r="C17" s="63" t="s">
        <v>151</v>
      </c>
      <c r="D17" s="14"/>
    </row>
    <row r="18" spans="1:4" ht="16.5" customHeight="1">
      <c r="A18" s="127"/>
      <c r="B18" s="128"/>
      <c r="C18" s="63" t="s">
        <v>152</v>
      </c>
      <c r="D18" s="14"/>
    </row>
    <row r="19" spans="1:4" ht="16.5" customHeight="1">
      <c r="A19" s="127"/>
      <c r="B19" s="128"/>
      <c r="C19" s="63" t="s">
        <v>153</v>
      </c>
      <c r="D19" s="14"/>
    </row>
    <row r="20" spans="1:4" ht="16.5" customHeight="1">
      <c r="A20" s="127"/>
      <c r="B20" s="128"/>
      <c r="C20" s="63" t="s">
        <v>154</v>
      </c>
      <c r="D20" s="14"/>
    </row>
    <row r="21" spans="1:4" ht="16.5" customHeight="1">
      <c r="A21" s="127"/>
      <c r="B21" s="128"/>
      <c r="C21" s="63" t="s">
        <v>155</v>
      </c>
      <c r="D21" s="14"/>
    </row>
    <row r="22" spans="1:4" ht="16.5" customHeight="1">
      <c r="A22" s="127"/>
      <c r="B22" s="128"/>
      <c r="C22" s="63" t="s">
        <v>156</v>
      </c>
      <c r="D22" s="14"/>
    </row>
    <row r="23" spans="1:4" ht="16.5" customHeight="1">
      <c r="A23" s="127"/>
      <c r="B23" s="128"/>
      <c r="C23" s="63" t="s">
        <v>157</v>
      </c>
      <c r="D23" s="14"/>
    </row>
    <row r="24" spans="1:4" ht="16.5" customHeight="1">
      <c r="A24" s="127"/>
      <c r="B24" s="128"/>
      <c r="C24" s="63" t="s">
        <v>158</v>
      </c>
      <c r="D24" s="14"/>
    </row>
    <row r="25" spans="1:4" ht="16.5" customHeight="1">
      <c r="A25" s="127"/>
      <c r="B25" s="128"/>
      <c r="C25" s="63" t="s">
        <v>159</v>
      </c>
      <c r="D25" s="14"/>
    </row>
    <row r="26" spans="1:4" ht="16.5" customHeight="1">
      <c r="A26" s="127"/>
      <c r="B26" s="128"/>
      <c r="C26" s="63" t="s">
        <v>160</v>
      </c>
      <c r="D26" s="14">
        <v>868669.43999999994</v>
      </c>
    </row>
    <row r="27" spans="1:4" ht="16.5" customHeight="1">
      <c r="A27" s="127"/>
      <c r="B27" s="128"/>
      <c r="C27" s="63" t="s">
        <v>161</v>
      </c>
      <c r="D27" s="14"/>
    </row>
    <row r="28" spans="1:4" ht="16.5" customHeight="1">
      <c r="A28" s="127"/>
      <c r="B28" s="128"/>
      <c r="C28" s="63" t="s">
        <v>162</v>
      </c>
      <c r="D28" s="14"/>
    </row>
    <row r="29" spans="1:4" ht="16.5" customHeight="1">
      <c r="A29" s="127"/>
      <c r="B29" s="128"/>
      <c r="C29" s="63" t="s">
        <v>163</v>
      </c>
      <c r="D29" s="14"/>
    </row>
    <row r="30" spans="1:4" ht="16.5" customHeight="1">
      <c r="A30" s="127"/>
      <c r="B30" s="128"/>
      <c r="C30" s="63" t="s">
        <v>164</v>
      </c>
      <c r="D30" s="14"/>
    </row>
    <row r="31" spans="1:4" ht="16.5" customHeight="1">
      <c r="A31" s="127"/>
      <c r="B31" s="128"/>
      <c r="C31" s="63" t="s">
        <v>165</v>
      </c>
      <c r="D31" s="14"/>
    </row>
    <row r="32" spans="1:4" ht="16.5" customHeight="1">
      <c r="A32" s="127"/>
      <c r="B32" s="128"/>
      <c r="C32" s="126" t="s">
        <v>166</v>
      </c>
      <c r="D32" s="14"/>
    </row>
    <row r="33" spans="1:4" ht="16.5" customHeight="1">
      <c r="A33" s="127"/>
      <c r="B33" s="128"/>
      <c r="C33" s="126" t="s">
        <v>167</v>
      </c>
      <c r="D33" s="14"/>
    </row>
    <row r="34" spans="1:4" ht="16.5" customHeight="1">
      <c r="A34" s="127"/>
      <c r="B34" s="128"/>
      <c r="C34" s="42" t="s">
        <v>168</v>
      </c>
      <c r="D34" s="129"/>
    </row>
    <row r="35" spans="1:4" ht="15" customHeight="1">
      <c r="A35" s="130" t="s">
        <v>51</v>
      </c>
      <c r="B35" s="131">
        <v>11683898.140000001</v>
      </c>
      <c r="C35" s="130" t="s">
        <v>52</v>
      </c>
      <c r="D35" s="131">
        <v>11683898.140000001</v>
      </c>
    </row>
  </sheetData>
  <mergeCells count="4">
    <mergeCell ref="A3:D3"/>
    <mergeCell ref="A4:B4"/>
    <mergeCell ref="A5:B5"/>
    <mergeCell ref="C5:D5"/>
  </mergeCells>
  <phoneticPr fontId="30"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7"/>
  <sheetViews>
    <sheetView showZeros="0" workbookViewId="0">
      <pane ySplit="1" topLeftCell="A5" activePane="bottomLeft" state="frozen"/>
      <selection pane="bottomLeft" activeCell="F20" sqref="F20"/>
    </sheetView>
  </sheetViews>
  <sheetFormatPr defaultColWidth="9.125" defaultRowHeight="14.25" customHeight="1"/>
  <cols>
    <col min="1" max="1" width="20.125" customWidth="1"/>
    <col min="2" max="2" width="44" customWidth="1"/>
    <col min="3" max="7" width="24.125" customWidth="1"/>
  </cols>
  <sheetData>
    <row r="1" spans="1:7" ht="14.25" customHeight="1">
      <c r="A1" s="73"/>
      <c r="B1" s="73"/>
      <c r="C1" s="73"/>
      <c r="D1" s="73"/>
      <c r="E1" s="73"/>
      <c r="F1" s="73"/>
      <c r="G1" s="73"/>
    </row>
    <row r="2" spans="1:7" ht="14.25" customHeight="1">
      <c r="D2" s="109"/>
      <c r="F2" s="116"/>
      <c r="G2" s="117" t="s">
        <v>169</v>
      </c>
    </row>
    <row r="3" spans="1:7" ht="41.25" customHeight="1">
      <c r="A3" s="175" t="str">
        <f>"2025"&amp;"年一般公共预算支出预算表（按功能科目分类）"</f>
        <v>2025年一般公共预算支出预算表（按功能科目分类）</v>
      </c>
      <c r="B3" s="175"/>
      <c r="C3" s="175"/>
      <c r="D3" s="175"/>
      <c r="E3" s="175"/>
      <c r="F3" s="175"/>
      <c r="G3" s="175"/>
    </row>
    <row r="4" spans="1:7" ht="18" customHeight="1">
      <c r="A4" s="112" t="s">
        <v>1</v>
      </c>
      <c r="F4" s="118"/>
      <c r="G4" s="117" t="s">
        <v>2</v>
      </c>
    </row>
    <row r="5" spans="1:7" ht="20.25" customHeight="1">
      <c r="A5" s="176" t="s">
        <v>170</v>
      </c>
      <c r="B5" s="177"/>
      <c r="C5" s="183" t="s">
        <v>56</v>
      </c>
      <c r="D5" s="178" t="s">
        <v>75</v>
      </c>
      <c r="E5" s="179"/>
      <c r="F5" s="180"/>
      <c r="G5" s="185" t="s">
        <v>76</v>
      </c>
    </row>
    <row r="6" spans="1:7" ht="20.25" customHeight="1">
      <c r="A6" s="119" t="s">
        <v>72</v>
      </c>
      <c r="B6" s="119" t="s">
        <v>73</v>
      </c>
      <c r="C6" s="184"/>
      <c r="D6" s="7" t="s">
        <v>58</v>
      </c>
      <c r="E6" s="7" t="s">
        <v>171</v>
      </c>
      <c r="F6" s="7" t="s">
        <v>172</v>
      </c>
      <c r="G6" s="186"/>
    </row>
    <row r="7" spans="1:7" ht="15" customHeight="1">
      <c r="A7" s="11" t="s">
        <v>82</v>
      </c>
      <c r="B7" s="11" t="s">
        <v>83</v>
      </c>
      <c r="C7" s="11" t="s">
        <v>84</v>
      </c>
      <c r="D7" s="11" t="s">
        <v>85</v>
      </c>
      <c r="E7" s="11" t="s">
        <v>86</v>
      </c>
      <c r="F7" s="11" t="s">
        <v>87</v>
      </c>
      <c r="G7" s="11" t="s">
        <v>88</v>
      </c>
    </row>
    <row r="8" spans="1:7" s="26" customFormat="1" ht="18" customHeight="1">
      <c r="A8" s="10" t="s">
        <v>97</v>
      </c>
      <c r="B8" s="10" t="s">
        <v>98</v>
      </c>
      <c r="C8" s="120">
        <v>8560595.0299999993</v>
      </c>
      <c r="D8" s="121">
        <v>8060595.0300000003</v>
      </c>
      <c r="E8" s="121">
        <v>6465862.3899999997</v>
      </c>
      <c r="F8" s="121">
        <v>1594732.64</v>
      </c>
      <c r="G8" s="121">
        <v>500000</v>
      </c>
    </row>
    <row r="9" spans="1:7" s="26" customFormat="1" ht="18" customHeight="1">
      <c r="A9" s="106" t="s">
        <v>99</v>
      </c>
      <c r="B9" s="106" t="s">
        <v>100</v>
      </c>
      <c r="C9" s="120">
        <v>8560595.0299999993</v>
      </c>
      <c r="D9" s="121">
        <v>8060595.0300000003</v>
      </c>
      <c r="E9" s="121">
        <v>6465862.3899999997</v>
      </c>
      <c r="F9" s="121">
        <v>1594732.64</v>
      </c>
      <c r="G9" s="121">
        <v>500000</v>
      </c>
    </row>
    <row r="10" spans="1:7" s="26" customFormat="1" ht="18" customHeight="1">
      <c r="A10" s="122" t="s">
        <v>101</v>
      </c>
      <c r="B10" s="122" t="s">
        <v>102</v>
      </c>
      <c r="C10" s="120">
        <v>8060595.0300000003</v>
      </c>
      <c r="D10" s="121">
        <v>8060595.0300000003</v>
      </c>
      <c r="E10" s="121">
        <v>6465862.3899999997</v>
      </c>
      <c r="F10" s="121">
        <v>1594732.64</v>
      </c>
      <c r="G10" s="121"/>
    </row>
    <row r="11" spans="1:7" s="26" customFormat="1" ht="18" customHeight="1">
      <c r="A11" s="122" t="s">
        <v>103</v>
      </c>
      <c r="B11" s="122" t="s">
        <v>104</v>
      </c>
      <c r="C11" s="120">
        <v>500000</v>
      </c>
      <c r="D11" s="121"/>
      <c r="E11" s="121"/>
      <c r="F11" s="121"/>
      <c r="G11" s="121">
        <v>500000</v>
      </c>
    </row>
    <row r="12" spans="1:7" s="26" customFormat="1" ht="18" customHeight="1">
      <c r="A12" s="10" t="s">
        <v>105</v>
      </c>
      <c r="B12" s="10" t="s">
        <v>106</v>
      </c>
      <c r="C12" s="120">
        <v>1468378.66</v>
      </c>
      <c r="D12" s="121">
        <v>1468378.66</v>
      </c>
      <c r="E12" s="121">
        <v>1445878.66</v>
      </c>
      <c r="F12" s="121">
        <v>22500</v>
      </c>
      <c r="G12" s="121"/>
    </row>
    <row r="13" spans="1:7" s="26" customFormat="1" ht="18" customHeight="1">
      <c r="A13" s="106" t="s">
        <v>107</v>
      </c>
      <c r="B13" s="106" t="s">
        <v>108</v>
      </c>
      <c r="C13" s="120">
        <v>1422514.66</v>
      </c>
      <c r="D13" s="121">
        <v>1422514.66</v>
      </c>
      <c r="E13" s="121">
        <v>1400014.66</v>
      </c>
      <c r="F13" s="121">
        <v>22500</v>
      </c>
      <c r="G13" s="121"/>
    </row>
    <row r="14" spans="1:7" s="26" customFormat="1" ht="18" customHeight="1">
      <c r="A14" s="122" t="s">
        <v>109</v>
      </c>
      <c r="B14" s="122" t="s">
        <v>110</v>
      </c>
      <c r="C14" s="120">
        <v>567020</v>
      </c>
      <c r="D14" s="121">
        <v>567020</v>
      </c>
      <c r="E14" s="121">
        <v>544520</v>
      </c>
      <c r="F14" s="121">
        <v>22500</v>
      </c>
      <c r="G14" s="121"/>
    </row>
    <row r="15" spans="1:7" s="26" customFormat="1" ht="18" customHeight="1">
      <c r="A15" s="122" t="s">
        <v>111</v>
      </c>
      <c r="B15" s="122" t="s">
        <v>112</v>
      </c>
      <c r="C15" s="120">
        <v>794497.92</v>
      </c>
      <c r="D15" s="121">
        <v>794497.92</v>
      </c>
      <c r="E15" s="121">
        <v>794497.92</v>
      </c>
      <c r="F15" s="121"/>
      <c r="G15" s="121"/>
    </row>
    <row r="16" spans="1:7" s="26" customFormat="1" ht="18" customHeight="1">
      <c r="A16" s="122" t="s">
        <v>113</v>
      </c>
      <c r="B16" s="122" t="s">
        <v>114</v>
      </c>
      <c r="C16" s="120">
        <v>60996.74</v>
      </c>
      <c r="D16" s="121">
        <v>60996.74</v>
      </c>
      <c r="E16" s="121">
        <v>60996.74</v>
      </c>
      <c r="F16" s="121"/>
      <c r="G16" s="121"/>
    </row>
    <row r="17" spans="1:7" s="26" customFormat="1" ht="18" customHeight="1">
      <c r="A17" s="106" t="s">
        <v>115</v>
      </c>
      <c r="B17" s="106" t="s">
        <v>116</v>
      </c>
      <c r="C17" s="120">
        <v>45864</v>
      </c>
      <c r="D17" s="121">
        <v>45864</v>
      </c>
      <c r="E17" s="121">
        <v>45864</v>
      </c>
      <c r="F17" s="121"/>
      <c r="G17" s="121"/>
    </row>
    <row r="18" spans="1:7" s="26" customFormat="1" ht="18" customHeight="1">
      <c r="A18" s="122" t="s">
        <v>117</v>
      </c>
      <c r="B18" s="122" t="s">
        <v>118</v>
      </c>
      <c r="C18" s="120">
        <v>45864</v>
      </c>
      <c r="D18" s="121">
        <v>45864</v>
      </c>
      <c r="E18" s="121">
        <v>45864</v>
      </c>
      <c r="F18" s="121"/>
      <c r="G18" s="121"/>
    </row>
    <row r="19" spans="1:7" s="26" customFormat="1" ht="18" customHeight="1">
      <c r="A19" s="10" t="s">
        <v>119</v>
      </c>
      <c r="B19" s="10" t="s">
        <v>120</v>
      </c>
      <c r="C19" s="120">
        <v>786255.01</v>
      </c>
      <c r="D19" s="121">
        <v>786255.01</v>
      </c>
      <c r="E19" s="121">
        <v>786255.01</v>
      </c>
      <c r="F19" s="121"/>
      <c r="G19" s="121"/>
    </row>
    <row r="20" spans="1:7" s="26" customFormat="1" ht="18" customHeight="1">
      <c r="A20" s="106" t="s">
        <v>121</v>
      </c>
      <c r="B20" s="106" t="s">
        <v>122</v>
      </c>
      <c r="C20" s="120">
        <v>786255.01</v>
      </c>
      <c r="D20" s="121">
        <v>786255.01</v>
      </c>
      <c r="E20" s="121">
        <v>786255.01</v>
      </c>
      <c r="F20" s="121"/>
      <c r="G20" s="121"/>
    </row>
    <row r="21" spans="1:7" s="26" customFormat="1" ht="18" customHeight="1">
      <c r="A21" s="122" t="s">
        <v>123</v>
      </c>
      <c r="B21" s="122" t="s">
        <v>124</v>
      </c>
      <c r="C21" s="120">
        <v>392283.35</v>
      </c>
      <c r="D21" s="121">
        <v>392283.35</v>
      </c>
      <c r="E21" s="121">
        <v>392283.35</v>
      </c>
      <c r="F21" s="121"/>
      <c r="G21" s="121"/>
    </row>
    <row r="22" spans="1:7" s="26" customFormat="1" ht="18" customHeight="1">
      <c r="A22" s="122" t="s">
        <v>125</v>
      </c>
      <c r="B22" s="122" t="s">
        <v>126</v>
      </c>
      <c r="C22" s="120">
        <v>349896.6</v>
      </c>
      <c r="D22" s="121">
        <v>349896.6</v>
      </c>
      <c r="E22" s="121">
        <v>349896.6</v>
      </c>
      <c r="F22" s="121"/>
      <c r="G22" s="121"/>
    </row>
    <row r="23" spans="1:7" s="26" customFormat="1" ht="18" customHeight="1">
      <c r="A23" s="122" t="s">
        <v>127</v>
      </c>
      <c r="B23" s="122" t="s">
        <v>128</v>
      </c>
      <c r="C23" s="120">
        <v>44075.06</v>
      </c>
      <c r="D23" s="121">
        <v>44075.06</v>
      </c>
      <c r="E23" s="121">
        <v>44075.06</v>
      </c>
      <c r="F23" s="121"/>
      <c r="G23" s="121"/>
    </row>
    <row r="24" spans="1:7" s="26" customFormat="1" ht="18" customHeight="1">
      <c r="A24" s="10" t="s">
        <v>129</v>
      </c>
      <c r="B24" s="10" t="s">
        <v>130</v>
      </c>
      <c r="C24" s="120">
        <v>868669.43999999994</v>
      </c>
      <c r="D24" s="121">
        <v>868669.43999999994</v>
      </c>
      <c r="E24" s="121">
        <v>868669.43999999994</v>
      </c>
      <c r="F24" s="121"/>
      <c r="G24" s="121"/>
    </row>
    <row r="25" spans="1:7" s="26" customFormat="1" ht="18" customHeight="1">
      <c r="A25" s="106" t="s">
        <v>131</v>
      </c>
      <c r="B25" s="106" t="s">
        <v>132</v>
      </c>
      <c r="C25" s="120">
        <v>868669.43999999994</v>
      </c>
      <c r="D25" s="121">
        <v>868669.43999999994</v>
      </c>
      <c r="E25" s="121">
        <v>868669.43999999994</v>
      </c>
      <c r="F25" s="121"/>
      <c r="G25" s="121"/>
    </row>
    <row r="26" spans="1:7" s="26" customFormat="1" ht="18" customHeight="1">
      <c r="A26" s="122" t="s">
        <v>133</v>
      </c>
      <c r="B26" s="122" t="s">
        <v>134</v>
      </c>
      <c r="C26" s="120">
        <v>868669.43999999994</v>
      </c>
      <c r="D26" s="121">
        <v>868669.43999999994</v>
      </c>
      <c r="E26" s="121">
        <v>868669.43999999994</v>
      </c>
      <c r="F26" s="121"/>
      <c r="G26" s="121"/>
    </row>
    <row r="27" spans="1:7" ht="18" customHeight="1">
      <c r="A27" s="181" t="s">
        <v>173</v>
      </c>
      <c r="B27" s="182" t="s">
        <v>173</v>
      </c>
      <c r="C27" s="120">
        <v>11683898.140000001</v>
      </c>
      <c r="D27" s="121">
        <v>11183898.140000001</v>
      </c>
      <c r="E27" s="120">
        <v>9566665.5</v>
      </c>
      <c r="F27" s="120">
        <v>1617232.64</v>
      </c>
      <c r="G27" s="120">
        <v>500000</v>
      </c>
    </row>
  </sheetData>
  <mergeCells count="6">
    <mergeCell ref="A3:G3"/>
    <mergeCell ref="A5:B5"/>
    <mergeCell ref="D5:F5"/>
    <mergeCell ref="A27:B27"/>
    <mergeCell ref="C5:C6"/>
    <mergeCell ref="G5:G6"/>
  </mergeCells>
  <phoneticPr fontId="30"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workbookViewId="0">
      <pane ySplit="1" topLeftCell="A2" activePane="bottomLeft" state="frozen"/>
      <selection pane="bottomLeft" activeCell="C15" sqref="C15"/>
    </sheetView>
  </sheetViews>
  <sheetFormatPr defaultColWidth="10.375" defaultRowHeight="14.25" customHeight="1"/>
  <cols>
    <col min="1" max="6" width="28.125" style="27" customWidth="1"/>
    <col min="7" max="16384" width="10.375" style="27"/>
  </cols>
  <sheetData>
    <row r="1" spans="1:6" ht="14.25" customHeight="1">
      <c r="A1" s="28"/>
      <c r="B1" s="28"/>
      <c r="C1" s="28"/>
      <c r="D1" s="28"/>
      <c r="E1" s="28"/>
      <c r="F1" s="28"/>
    </row>
    <row r="2" spans="1:6" ht="14.25" customHeight="1">
      <c r="A2" s="50"/>
      <c r="B2" s="50"/>
      <c r="C2" s="50"/>
      <c r="D2" s="50"/>
      <c r="E2" s="49"/>
      <c r="F2" s="114" t="s">
        <v>174</v>
      </c>
    </row>
    <row r="3" spans="1:6" ht="41.25" customHeight="1">
      <c r="A3" s="187" t="str">
        <f>"2025"&amp;"年一般公共预算“三公”经费支出预算表"</f>
        <v>2025年一般公共预算“三公”经费支出预算表</v>
      </c>
      <c r="B3" s="188"/>
      <c r="C3" s="188"/>
      <c r="D3" s="188"/>
      <c r="E3" s="189"/>
      <c r="F3" s="188"/>
    </row>
    <row r="4" spans="1:6" ht="14.25" customHeight="1">
      <c r="A4" s="190" t="s">
        <v>1</v>
      </c>
      <c r="B4" s="191"/>
      <c r="D4" s="50"/>
      <c r="E4" s="49"/>
      <c r="F4" s="60" t="s">
        <v>2</v>
      </c>
    </row>
    <row r="5" spans="1:6" ht="27" customHeight="1">
      <c r="A5" s="153" t="s">
        <v>175</v>
      </c>
      <c r="B5" s="153" t="s">
        <v>176</v>
      </c>
      <c r="C5" s="153" t="s">
        <v>177</v>
      </c>
      <c r="D5" s="153"/>
      <c r="E5" s="192"/>
      <c r="F5" s="153" t="s">
        <v>178</v>
      </c>
    </row>
    <row r="6" spans="1:6" ht="28.5" customHeight="1">
      <c r="A6" s="154"/>
      <c r="B6" s="193"/>
      <c r="C6" s="47" t="s">
        <v>58</v>
      </c>
      <c r="D6" s="47" t="s">
        <v>179</v>
      </c>
      <c r="E6" s="47" t="s">
        <v>180</v>
      </c>
      <c r="F6" s="194"/>
    </row>
    <row r="7" spans="1:6" ht="17.25" customHeight="1">
      <c r="A7" s="56" t="s">
        <v>82</v>
      </c>
      <c r="B7" s="56" t="s">
        <v>83</v>
      </c>
      <c r="C7" s="56" t="s">
        <v>84</v>
      </c>
      <c r="D7" s="56" t="s">
        <v>85</v>
      </c>
      <c r="E7" s="56" t="s">
        <v>86</v>
      </c>
      <c r="F7" s="56" t="s">
        <v>87</v>
      </c>
    </row>
    <row r="8" spans="1:6" ht="17.25" customHeight="1">
      <c r="A8" s="115">
        <v>410000</v>
      </c>
      <c r="B8" s="14"/>
      <c r="C8" s="13">
        <v>270000</v>
      </c>
      <c r="D8" s="13"/>
      <c r="E8" s="13">
        <v>270000</v>
      </c>
      <c r="F8" s="13">
        <v>140000</v>
      </c>
    </row>
  </sheetData>
  <mergeCells count="6">
    <mergeCell ref="A3:F3"/>
    <mergeCell ref="A4:B4"/>
    <mergeCell ref="C5:E5"/>
    <mergeCell ref="A5:A6"/>
    <mergeCell ref="B5:B6"/>
    <mergeCell ref="F5:F6"/>
  </mergeCells>
  <phoneticPr fontId="30"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2"/>
  <sheetViews>
    <sheetView showZeros="0" topLeftCell="I1" workbookViewId="0">
      <pane ySplit="1" topLeftCell="A2" activePane="bottomLeft" state="frozen"/>
      <selection pane="bottomLeft" activeCell="J47" sqref="J47"/>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73"/>
      <c r="B1" s="73"/>
      <c r="C1" s="73"/>
      <c r="D1" s="73"/>
      <c r="E1" s="73"/>
      <c r="F1" s="73"/>
      <c r="G1" s="73"/>
      <c r="H1" s="73"/>
      <c r="I1" s="73"/>
      <c r="J1" s="73"/>
      <c r="K1" s="73"/>
      <c r="L1" s="73"/>
      <c r="M1" s="73"/>
      <c r="N1" s="73"/>
      <c r="O1" s="73"/>
      <c r="P1" s="73"/>
      <c r="Q1" s="73"/>
      <c r="R1" s="73"/>
      <c r="S1" s="73"/>
      <c r="T1" s="73"/>
      <c r="U1" s="73"/>
      <c r="V1" s="73"/>
      <c r="W1" s="73"/>
      <c r="X1" s="73"/>
    </row>
    <row r="2" spans="1:24" ht="13.5" customHeight="1">
      <c r="B2" s="109"/>
      <c r="C2" s="110"/>
      <c r="E2" s="111"/>
      <c r="F2" s="111"/>
      <c r="G2" s="111"/>
      <c r="H2" s="111"/>
      <c r="I2" s="75"/>
      <c r="J2" s="75"/>
      <c r="K2" s="75"/>
      <c r="L2" s="75"/>
      <c r="M2" s="75"/>
      <c r="N2" s="75"/>
      <c r="R2" s="75"/>
      <c r="V2" s="110"/>
      <c r="X2" s="94" t="s">
        <v>181</v>
      </c>
    </row>
    <row r="3" spans="1:24" ht="45.75" customHeight="1">
      <c r="A3" s="195" t="str">
        <f>"2025"&amp;"年部门基本支出预算表"</f>
        <v>2025年部门基本支出预算表</v>
      </c>
      <c r="B3" s="196"/>
      <c r="C3" s="195"/>
      <c r="D3" s="195"/>
      <c r="E3" s="195"/>
      <c r="F3" s="195"/>
      <c r="G3" s="195"/>
      <c r="H3" s="195"/>
      <c r="I3" s="195"/>
      <c r="J3" s="195"/>
      <c r="K3" s="195"/>
      <c r="L3" s="195"/>
      <c r="M3" s="195"/>
      <c r="N3" s="195"/>
      <c r="O3" s="196"/>
      <c r="P3" s="196"/>
      <c r="Q3" s="196"/>
      <c r="R3" s="195"/>
      <c r="S3" s="195"/>
      <c r="T3" s="195"/>
      <c r="U3" s="195"/>
      <c r="V3" s="195"/>
      <c r="W3" s="195"/>
      <c r="X3" s="195"/>
    </row>
    <row r="4" spans="1:24" ht="18.75" customHeight="1">
      <c r="A4" s="197" t="s">
        <v>1</v>
      </c>
      <c r="B4" s="198"/>
      <c r="C4" s="199"/>
      <c r="D4" s="199"/>
      <c r="E4" s="199"/>
      <c r="F4" s="199"/>
      <c r="G4" s="199"/>
      <c r="H4" s="199"/>
      <c r="I4" s="89"/>
      <c r="J4" s="89"/>
      <c r="K4" s="89"/>
      <c r="L4" s="89"/>
      <c r="M4" s="89"/>
      <c r="N4" s="89"/>
      <c r="O4" s="90"/>
      <c r="P4" s="90"/>
      <c r="Q4" s="90"/>
      <c r="R4" s="89"/>
      <c r="V4" s="110"/>
      <c r="X4" s="94" t="s">
        <v>2</v>
      </c>
    </row>
    <row r="5" spans="1:24" ht="18" customHeight="1">
      <c r="A5" s="209" t="s">
        <v>182</v>
      </c>
      <c r="B5" s="209" t="s">
        <v>183</v>
      </c>
      <c r="C5" s="209" t="s">
        <v>184</v>
      </c>
      <c r="D5" s="209" t="s">
        <v>185</v>
      </c>
      <c r="E5" s="209" t="s">
        <v>186</v>
      </c>
      <c r="F5" s="209" t="s">
        <v>187</v>
      </c>
      <c r="G5" s="209" t="s">
        <v>188</v>
      </c>
      <c r="H5" s="209" t="s">
        <v>189</v>
      </c>
      <c r="I5" s="178" t="s">
        <v>190</v>
      </c>
      <c r="J5" s="200" t="s">
        <v>190</v>
      </c>
      <c r="K5" s="200"/>
      <c r="L5" s="200"/>
      <c r="M5" s="200"/>
      <c r="N5" s="200"/>
      <c r="O5" s="179"/>
      <c r="P5" s="179"/>
      <c r="Q5" s="179"/>
      <c r="R5" s="201" t="s">
        <v>62</v>
      </c>
      <c r="S5" s="200" t="s">
        <v>63</v>
      </c>
      <c r="T5" s="200"/>
      <c r="U5" s="200"/>
      <c r="V5" s="200"/>
      <c r="W5" s="200"/>
      <c r="X5" s="202"/>
    </row>
    <row r="6" spans="1:24" ht="18" customHeight="1">
      <c r="A6" s="215"/>
      <c r="B6" s="205"/>
      <c r="C6" s="216"/>
      <c r="D6" s="215"/>
      <c r="E6" s="215"/>
      <c r="F6" s="215"/>
      <c r="G6" s="215"/>
      <c r="H6" s="215"/>
      <c r="I6" s="183" t="s">
        <v>191</v>
      </c>
      <c r="J6" s="178" t="s">
        <v>59</v>
      </c>
      <c r="K6" s="200"/>
      <c r="L6" s="200"/>
      <c r="M6" s="200"/>
      <c r="N6" s="202"/>
      <c r="O6" s="203" t="s">
        <v>192</v>
      </c>
      <c r="P6" s="179"/>
      <c r="Q6" s="180"/>
      <c r="R6" s="209" t="s">
        <v>62</v>
      </c>
      <c r="S6" s="178" t="s">
        <v>63</v>
      </c>
      <c r="T6" s="201" t="s">
        <v>65</v>
      </c>
      <c r="U6" s="200" t="s">
        <v>63</v>
      </c>
      <c r="V6" s="201" t="s">
        <v>67</v>
      </c>
      <c r="W6" s="201" t="s">
        <v>68</v>
      </c>
      <c r="X6" s="204" t="s">
        <v>69</v>
      </c>
    </row>
    <row r="7" spans="1:24" ht="19.5" customHeight="1">
      <c r="A7" s="205"/>
      <c r="B7" s="205"/>
      <c r="C7" s="205"/>
      <c r="D7" s="205"/>
      <c r="E7" s="205"/>
      <c r="F7" s="205"/>
      <c r="G7" s="205"/>
      <c r="H7" s="205"/>
      <c r="I7" s="205"/>
      <c r="J7" s="207" t="s">
        <v>193</v>
      </c>
      <c r="K7" s="209" t="s">
        <v>194</v>
      </c>
      <c r="L7" s="209" t="s">
        <v>195</v>
      </c>
      <c r="M7" s="209" t="s">
        <v>196</v>
      </c>
      <c r="N7" s="209" t="s">
        <v>197</v>
      </c>
      <c r="O7" s="209" t="s">
        <v>59</v>
      </c>
      <c r="P7" s="209" t="s">
        <v>60</v>
      </c>
      <c r="Q7" s="209" t="s">
        <v>61</v>
      </c>
      <c r="R7" s="205"/>
      <c r="S7" s="209" t="s">
        <v>58</v>
      </c>
      <c r="T7" s="209" t="s">
        <v>65</v>
      </c>
      <c r="U7" s="209" t="s">
        <v>198</v>
      </c>
      <c r="V7" s="209" t="s">
        <v>67</v>
      </c>
      <c r="W7" s="209" t="s">
        <v>68</v>
      </c>
      <c r="X7" s="209" t="s">
        <v>69</v>
      </c>
    </row>
    <row r="8" spans="1:24" ht="37.5" customHeight="1">
      <c r="A8" s="206"/>
      <c r="B8" s="184"/>
      <c r="C8" s="206"/>
      <c r="D8" s="206"/>
      <c r="E8" s="206"/>
      <c r="F8" s="206"/>
      <c r="G8" s="206"/>
      <c r="H8" s="206"/>
      <c r="I8" s="206"/>
      <c r="J8" s="208" t="s">
        <v>58</v>
      </c>
      <c r="K8" s="210" t="s">
        <v>199</v>
      </c>
      <c r="L8" s="210" t="s">
        <v>195</v>
      </c>
      <c r="M8" s="210" t="s">
        <v>196</v>
      </c>
      <c r="N8" s="210" t="s">
        <v>197</v>
      </c>
      <c r="O8" s="210" t="s">
        <v>195</v>
      </c>
      <c r="P8" s="210" t="s">
        <v>196</v>
      </c>
      <c r="Q8" s="210" t="s">
        <v>197</v>
      </c>
      <c r="R8" s="210" t="s">
        <v>62</v>
      </c>
      <c r="S8" s="210" t="s">
        <v>58</v>
      </c>
      <c r="T8" s="210" t="s">
        <v>65</v>
      </c>
      <c r="U8" s="210" t="s">
        <v>198</v>
      </c>
      <c r="V8" s="210" t="s">
        <v>67</v>
      </c>
      <c r="W8" s="210" t="s">
        <v>68</v>
      </c>
      <c r="X8" s="210" t="s">
        <v>69</v>
      </c>
    </row>
    <row r="9" spans="1:24" ht="14.25" customHeight="1">
      <c r="A9" s="113">
        <v>1</v>
      </c>
      <c r="B9" s="113">
        <v>2</v>
      </c>
      <c r="C9" s="113">
        <v>3</v>
      </c>
      <c r="D9" s="113">
        <v>4</v>
      </c>
      <c r="E9" s="113">
        <v>5</v>
      </c>
      <c r="F9" s="113">
        <v>6</v>
      </c>
      <c r="G9" s="113">
        <v>7</v>
      </c>
      <c r="H9" s="113">
        <v>8</v>
      </c>
      <c r="I9" s="113">
        <v>9</v>
      </c>
      <c r="J9" s="113">
        <v>10</v>
      </c>
      <c r="K9" s="113">
        <v>11</v>
      </c>
      <c r="L9" s="113">
        <v>12</v>
      </c>
      <c r="M9" s="113">
        <v>13</v>
      </c>
      <c r="N9" s="113">
        <v>14</v>
      </c>
      <c r="O9" s="113">
        <v>15</v>
      </c>
      <c r="P9" s="113">
        <v>16</v>
      </c>
      <c r="Q9" s="113">
        <v>17</v>
      </c>
      <c r="R9" s="113">
        <v>18</v>
      </c>
      <c r="S9" s="113">
        <v>19</v>
      </c>
      <c r="T9" s="113">
        <v>20</v>
      </c>
      <c r="U9" s="113">
        <v>21</v>
      </c>
      <c r="V9" s="113">
        <v>22</v>
      </c>
      <c r="W9" s="113">
        <v>23</v>
      </c>
      <c r="X9" s="113">
        <v>24</v>
      </c>
    </row>
    <row r="10" spans="1:24" s="26" customFormat="1" ht="20.25" customHeight="1">
      <c r="A10" s="12" t="s">
        <v>70</v>
      </c>
      <c r="B10" s="12" t="s">
        <v>70</v>
      </c>
      <c r="C10" s="12" t="s">
        <v>200</v>
      </c>
      <c r="D10" s="12" t="s">
        <v>201</v>
      </c>
      <c r="E10" s="12" t="s">
        <v>101</v>
      </c>
      <c r="F10" s="12" t="s">
        <v>102</v>
      </c>
      <c r="G10" s="12" t="s">
        <v>202</v>
      </c>
      <c r="H10" s="12" t="s">
        <v>203</v>
      </c>
      <c r="I10" s="38">
        <v>1879416</v>
      </c>
      <c r="J10" s="38">
        <v>1879416</v>
      </c>
      <c r="K10" s="38"/>
      <c r="L10" s="38"/>
      <c r="M10" s="40">
        <v>1879416</v>
      </c>
      <c r="N10" s="38"/>
      <c r="O10" s="38"/>
      <c r="P10" s="38"/>
      <c r="Q10" s="38"/>
      <c r="R10" s="38"/>
      <c r="S10" s="38"/>
      <c r="T10" s="38"/>
      <c r="U10" s="38"/>
      <c r="V10" s="38"/>
      <c r="W10" s="38"/>
      <c r="X10" s="38"/>
    </row>
    <row r="11" spans="1:24" s="26" customFormat="1" ht="20.25" customHeight="1">
      <c r="A11" s="12" t="s">
        <v>70</v>
      </c>
      <c r="B11" s="12" t="s">
        <v>70</v>
      </c>
      <c r="C11" s="12" t="s">
        <v>200</v>
      </c>
      <c r="D11" s="12" t="s">
        <v>201</v>
      </c>
      <c r="E11" s="12" t="s">
        <v>101</v>
      </c>
      <c r="F11" s="12" t="s">
        <v>102</v>
      </c>
      <c r="G11" s="12" t="s">
        <v>204</v>
      </c>
      <c r="H11" s="12" t="s">
        <v>205</v>
      </c>
      <c r="I11" s="38">
        <v>2863056</v>
      </c>
      <c r="J11" s="38">
        <v>2863056</v>
      </c>
      <c r="K11" s="15"/>
      <c r="L11" s="15"/>
      <c r="M11" s="40">
        <v>2863056</v>
      </c>
      <c r="N11" s="15"/>
      <c r="O11" s="38"/>
      <c r="P11" s="38"/>
      <c r="Q11" s="38"/>
      <c r="R11" s="38"/>
      <c r="S11" s="38"/>
      <c r="T11" s="38"/>
      <c r="U11" s="38"/>
      <c r="V11" s="38"/>
      <c r="W11" s="38"/>
      <c r="X11" s="38"/>
    </row>
    <row r="12" spans="1:24" s="26" customFormat="1" ht="20.25" customHeight="1">
      <c r="A12" s="12" t="s">
        <v>70</v>
      </c>
      <c r="B12" s="12" t="s">
        <v>70</v>
      </c>
      <c r="C12" s="12" t="s">
        <v>200</v>
      </c>
      <c r="D12" s="12" t="s">
        <v>201</v>
      </c>
      <c r="E12" s="12" t="s">
        <v>101</v>
      </c>
      <c r="F12" s="12" t="s">
        <v>102</v>
      </c>
      <c r="G12" s="12" t="s">
        <v>206</v>
      </c>
      <c r="H12" s="12" t="s">
        <v>207</v>
      </c>
      <c r="I12" s="38">
        <v>156618</v>
      </c>
      <c r="J12" s="38">
        <v>156618</v>
      </c>
      <c r="K12" s="15"/>
      <c r="L12" s="15"/>
      <c r="M12" s="40">
        <v>156618</v>
      </c>
      <c r="N12" s="15"/>
      <c r="O12" s="38"/>
      <c r="P12" s="38"/>
      <c r="Q12" s="38"/>
      <c r="R12" s="38"/>
      <c r="S12" s="38"/>
      <c r="T12" s="38"/>
      <c r="U12" s="38"/>
      <c r="V12" s="38"/>
      <c r="W12" s="38"/>
      <c r="X12" s="38"/>
    </row>
    <row r="13" spans="1:24" s="26" customFormat="1" ht="20.25" customHeight="1">
      <c r="A13" s="12" t="s">
        <v>70</v>
      </c>
      <c r="B13" s="12" t="s">
        <v>70</v>
      </c>
      <c r="C13" s="12" t="s">
        <v>208</v>
      </c>
      <c r="D13" s="12" t="s">
        <v>209</v>
      </c>
      <c r="E13" s="12" t="s">
        <v>111</v>
      </c>
      <c r="F13" s="12" t="s">
        <v>112</v>
      </c>
      <c r="G13" s="12" t="s">
        <v>210</v>
      </c>
      <c r="H13" s="12" t="s">
        <v>211</v>
      </c>
      <c r="I13" s="38">
        <v>794497.92</v>
      </c>
      <c r="J13" s="38">
        <v>794497.92</v>
      </c>
      <c r="K13" s="15"/>
      <c r="L13" s="15"/>
      <c r="M13" s="40">
        <v>794497.92</v>
      </c>
      <c r="N13" s="15"/>
      <c r="O13" s="38"/>
      <c r="P13" s="38"/>
      <c r="Q13" s="38"/>
      <c r="R13" s="38"/>
      <c r="S13" s="38"/>
      <c r="T13" s="38"/>
      <c r="U13" s="38"/>
      <c r="V13" s="38"/>
      <c r="W13" s="38"/>
      <c r="X13" s="38"/>
    </row>
    <row r="14" spans="1:24" s="26" customFormat="1" ht="20.25" customHeight="1">
      <c r="A14" s="12" t="s">
        <v>70</v>
      </c>
      <c r="B14" s="12" t="s">
        <v>70</v>
      </c>
      <c r="C14" s="12" t="s">
        <v>208</v>
      </c>
      <c r="D14" s="12" t="s">
        <v>209</v>
      </c>
      <c r="E14" s="12" t="s">
        <v>113</v>
      </c>
      <c r="F14" s="12" t="s">
        <v>114</v>
      </c>
      <c r="G14" s="12" t="s">
        <v>212</v>
      </c>
      <c r="H14" s="12" t="s">
        <v>213</v>
      </c>
      <c r="I14" s="38">
        <v>60996.74</v>
      </c>
      <c r="J14" s="38">
        <v>60996.74</v>
      </c>
      <c r="K14" s="15"/>
      <c r="L14" s="15"/>
      <c r="M14" s="40">
        <v>60996.74</v>
      </c>
      <c r="N14" s="15"/>
      <c r="O14" s="38"/>
      <c r="P14" s="38"/>
      <c r="Q14" s="38"/>
      <c r="R14" s="38"/>
      <c r="S14" s="38"/>
      <c r="T14" s="38"/>
      <c r="U14" s="38"/>
      <c r="V14" s="38"/>
      <c r="W14" s="38"/>
      <c r="X14" s="38"/>
    </row>
    <row r="15" spans="1:24" s="26" customFormat="1" ht="20.25" customHeight="1">
      <c r="A15" s="12" t="s">
        <v>70</v>
      </c>
      <c r="B15" s="12" t="s">
        <v>70</v>
      </c>
      <c r="C15" s="12" t="s">
        <v>208</v>
      </c>
      <c r="D15" s="12" t="s">
        <v>209</v>
      </c>
      <c r="E15" s="12" t="s">
        <v>123</v>
      </c>
      <c r="F15" s="12" t="s">
        <v>124</v>
      </c>
      <c r="G15" s="12" t="s">
        <v>214</v>
      </c>
      <c r="H15" s="12" t="s">
        <v>215</v>
      </c>
      <c r="I15" s="38">
        <v>392283.35</v>
      </c>
      <c r="J15" s="38">
        <v>392283.35</v>
      </c>
      <c r="K15" s="15"/>
      <c r="L15" s="15"/>
      <c r="M15" s="40">
        <v>392283.35</v>
      </c>
      <c r="N15" s="15"/>
      <c r="O15" s="38"/>
      <c r="P15" s="38"/>
      <c r="Q15" s="38"/>
      <c r="R15" s="38"/>
      <c r="S15" s="38"/>
      <c r="T15" s="38"/>
      <c r="U15" s="38"/>
      <c r="V15" s="38"/>
      <c r="W15" s="38"/>
      <c r="X15" s="38"/>
    </row>
    <row r="16" spans="1:24" s="26" customFormat="1" ht="20.25" customHeight="1">
      <c r="A16" s="12" t="s">
        <v>70</v>
      </c>
      <c r="B16" s="12" t="s">
        <v>70</v>
      </c>
      <c r="C16" s="12" t="s">
        <v>208</v>
      </c>
      <c r="D16" s="12" t="s">
        <v>209</v>
      </c>
      <c r="E16" s="12" t="s">
        <v>125</v>
      </c>
      <c r="F16" s="12" t="s">
        <v>126</v>
      </c>
      <c r="G16" s="12" t="s">
        <v>216</v>
      </c>
      <c r="H16" s="12" t="s">
        <v>217</v>
      </c>
      <c r="I16" s="38">
        <v>101616</v>
      </c>
      <c r="J16" s="38">
        <v>101616</v>
      </c>
      <c r="K16" s="15"/>
      <c r="L16" s="15"/>
      <c r="M16" s="40">
        <v>101616</v>
      </c>
      <c r="N16" s="15"/>
      <c r="O16" s="38"/>
      <c r="P16" s="38"/>
      <c r="Q16" s="38"/>
      <c r="R16" s="38"/>
      <c r="S16" s="38"/>
      <c r="T16" s="38"/>
      <c r="U16" s="38"/>
      <c r="V16" s="38"/>
      <c r="W16" s="38"/>
      <c r="X16" s="38"/>
    </row>
    <row r="17" spans="1:24" s="26" customFormat="1" ht="20.25" customHeight="1">
      <c r="A17" s="12" t="s">
        <v>70</v>
      </c>
      <c r="B17" s="12" t="s">
        <v>70</v>
      </c>
      <c r="C17" s="12" t="s">
        <v>208</v>
      </c>
      <c r="D17" s="12" t="s">
        <v>209</v>
      </c>
      <c r="E17" s="12" t="s">
        <v>125</v>
      </c>
      <c r="F17" s="12" t="s">
        <v>126</v>
      </c>
      <c r="G17" s="12" t="s">
        <v>216</v>
      </c>
      <c r="H17" s="12" t="s">
        <v>217</v>
      </c>
      <c r="I17" s="38">
        <v>248280.6</v>
      </c>
      <c r="J17" s="38">
        <v>248280.6</v>
      </c>
      <c r="K17" s="15"/>
      <c r="L17" s="15"/>
      <c r="M17" s="40">
        <v>248280.6</v>
      </c>
      <c r="N17" s="15"/>
      <c r="O17" s="38"/>
      <c r="P17" s="38"/>
      <c r="Q17" s="38"/>
      <c r="R17" s="38"/>
      <c r="S17" s="38"/>
      <c r="T17" s="38"/>
      <c r="U17" s="38"/>
      <c r="V17" s="38"/>
      <c r="W17" s="38"/>
      <c r="X17" s="38"/>
    </row>
    <row r="18" spans="1:24" s="26" customFormat="1" ht="20.25" customHeight="1">
      <c r="A18" s="12" t="s">
        <v>70</v>
      </c>
      <c r="B18" s="12" t="s">
        <v>70</v>
      </c>
      <c r="C18" s="12" t="s">
        <v>208</v>
      </c>
      <c r="D18" s="12" t="s">
        <v>209</v>
      </c>
      <c r="E18" s="12" t="s">
        <v>101</v>
      </c>
      <c r="F18" s="12" t="s">
        <v>102</v>
      </c>
      <c r="G18" s="12" t="s">
        <v>218</v>
      </c>
      <c r="H18" s="12" t="s">
        <v>219</v>
      </c>
      <c r="I18" s="38">
        <v>6212.39</v>
      </c>
      <c r="J18" s="38">
        <v>6212.39</v>
      </c>
      <c r="K18" s="15"/>
      <c r="L18" s="15"/>
      <c r="M18" s="40">
        <v>6212.39</v>
      </c>
      <c r="N18" s="15"/>
      <c r="O18" s="38"/>
      <c r="P18" s="38"/>
      <c r="Q18" s="38"/>
      <c r="R18" s="38"/>
      <c r="S18" s="38"/>
      <c r="T18" s="38"/>
      <c r="U18" s="38"/>
      <c r="V18" s="38"/>
      <c r="W18" s="38"/>
      <c r="X18" s="38"/>
    </row>
    <row r="19" spans="1:24" s="26" customFormat="1" ht="20.25" customHeight="1">
      <c r="A19" s="12" t="s">
        <v>70</v>
      </c>
      <c r="B19" s="12" t="s">
        <v>70</v>
      </c>
      <c r="C19" s="12" t="s">
        <v>208</v>
      </c>
      <c r="D19" s="12" t="s">
        <v>209</v>
      </c>
      <c r="E19" s="12" t="s">
        <v>127</v>
      </c>
      <c r="F19" s="12" t="s">
        <v>128</v>
      </c>
      <c r="G19" s="12" t="s">
        <v>218</v>
      </c>
      <c r="H19" s="12" t="s">
        <v>219</v>
      </c>
      <c r="I19" s="38">
        <v>22735.68</v>
      </c>
      <c r="J19" s="38">
        <v>22735.68</v>
      </c>
      <c r="K19" s="15"/>
      <c r="L19" s="15"/>
      <c r="M19" s="40">
        <v>22735.68</v>
      </c>
      <c r="N19" s="15"/>
      <c r="O19" s="38"/>
      <c r="P19" s="38"/>
      <c r="Q19" s="38"/>
      <c r="R19" s="38"/>
      <c r="S19" s="38"/>
      <c r="T19" s="38"/>
      <c r="U19" s="38"/>
      <c r="V19" s="38"/>
      <c r="W19" s="38"/>
      <c r="X19" s="38"/>
    </row>
    <row r="20" spans="1:24" s="26" customFormat="1" ht="20.25" customHeight="1">
      <c r="A20" s="12" t="s">
        <v>70</v>
      </c>
      <c r="B20" s="12" t="s">
        <v>70</v>
      </c>
      <c r="C20" s="12" t="s">
        <v>208</v>
      </c>
      <c r="D20" s="12" t="s">
        <v>209</v>
      </c>
      <c r="E20" s="12" t="s">
        <v>127</v>
      </c>
      <c r="F20" s="12" t="s">
        <v>128</v>
      </c>
      <c r="G20" s="12" t="s">
        <v>218</v>
      </c>
      <c r="H20" s="12" t="s">
        <v>219</v>
      </c>
      <c r="I20" s="38">
        <v>12401.28</v>
      </c>
      <c r="J20" s="38">
        <v>12401.28</v>
      </c>
      <c r="K20" s="15"/>
      <c r="L20" s="15"/>
      <c r="M20" s="40">
        <v>12401.28</v>
      </c>
      <c r="N20" s="15"/>
      <c r="O20" s="38"/>
      <c r="P20" s="38"/>
      <c r="Q20" s="38"/>
      <c r="R20" s="38"/>
      <c r="S20" s="38"/>
      <c r="T20" s="38"/>
      <c r="U20" s="38"/>
      <c r="V20" s="38"/>
      <c r="W20" s="38"/>
      <c r="X20" s="38"/>
    </row>
    <row r="21" spans="1:24" s="26" customFormat="1" ht="20.25" customHeight="1">
      <c r="A21" s="12" t="s">
        <v>70</v>
      </c>
      <c r="B21" s="12" t="s">
        <v>70</v>
      </c>
      <c r="C21" s="12" t="s">
        <v>208</v>
      </c>
      <c r="D21" s="12" t="s">
        <v>209</v>
      </c>
      <c r="E21" s="12" t="s">
        <v>127</v>
      </c>
      <c r="F21" s="12" t="s">
        <v>128</v>
      </c>
      <c r="G21" s="12" t="s">
        <v>218</v>
      </c>
      <c r="H21" s="12" t="s">
        <v>219</v>
      </c>
      <c r="I21" s="38">
        <v>8938.1</v>
      </c>
      <c r="J21" s="38">
        <v>8938.1</v>
      </c>
      <c r="K21" s="15"/>
      <c r="L21" s="15"/>
      <c r="M21" s="40">
        <v>8938.1</v>
      </c>
      <c r="N21" s="15"/>
      <c r="O21" s="38"/>
      <c r="P21" s="38"/>
      <c r="Q21" s="38"/>
      <c r="R21" s="38"/>
      <c r="S21" s="38"/>
      <c r="T21" s="38"/>
      <c r="U21" s="38"/>
      <c r="V21" s="38"/>
      <c r="W21" s="38"/>
      <c r="X21" s="38"/>
    </row>
    <row r="22" spans="1:24" s="26" customFormat="1" ht="20.25" customHeight="1">
      <c r="A22" s="12" t="s">
        <v>70</v>
      </c>
      <c r="B22" s="12" t="s">
        <v>70</v>
      </c>
      <c r="C22" s="12" t="s">
        <v>220</v>
      </c>
      <c r="D22" s="12" t="s">
        <v>134</v>
      </c>
      <c r="E22" s="12" t="s">
        <v>133</v>
      </c>
      <c r="F22" s="12" t="s">
        <v>134</v>
      </c>
      <c r="G22" s="12" t="s">
        <v>221</v>
      </c>
      <c r="H22" s="12" t="s">
        <v>134</v>
      </c>
      <c r="I22" s="38">
        <v>868669.43999999994</v>
      </c>
      <c r="J22" s="38">
        <v>868669.43999999994</v>
      </c>
      <c r="K22" s="15"/>
      <c r="L22" s="15"/>
      <c r="M22" s="40">
        <v>868669.43999999994</v>
      </c>
      <c r="N22" s="15"/>
      <c r="O22" s="38"/>
      <c r="P22" s="38"/>
      <c r="Q22" s="38"/>
      <c r="R22" s="38"/>
      <c r="S22" s="38"/>
      <c r="T22" s="38"/>
      <c r="U22" s="38"/>
      <c r="V22" s="38"/>
      <c r="W22" s="38"/>
      <c r="X22" s="38"/>
    </row>
    <row r="23" spans="1:24" s="26" customFormat="1" ht="20.25" customHeight="1">
      <c r="A23" s="12" t="s">
        <v>70</v>
      </c>
      <c r="B23" s="12" t="s">
        <v>70</v>
      </c>
      <c r="C23" s="12" t="s">
        <v>222</v>
      </c>
      <c r="D23" s="12" t="s">
        <v>223</v>
      </c>
      <c r="E23" s="12" t="s">
        <v>117</v>
      </c>
      <c r="F23" s="12" t="s">
        <v>118</v>
      </c>
      <c r="G23" s="12" t="s">
        <v>224</v>
      </c>
      <c r="H23" s="12" t="s">
        <v>225</v>
      </c>
      <c r="I23" s="38">
        <v>45864</v>
      </c>
      <c r="J23" s="38">
        <v>45864</v>
      </c>
      <c r="K23" s="15"/>
      <c r="L23" s="15"/>
      <c r="M23" s="40">
        <v>45864</v>
      </c>
      <c r="N23" s="15"/>
      <c r="O23" s="38"/>
      <c r="P23" s="38"/>
      <c r="Q23" s="38"/>
      <c r="R23" s="38"/>
      <c r="S23" s="38"/>
      <c r="T23" s="38"/>
      <c r="U23" s="38"/>
      <c r="V23" s="38"/>
      <c r="W23" s="38"/>
      <c r="X23" s="38"/>
    </row>
    <row r="24" spans="1:24" s="26" customFormat="1" ht="20.25" customHeight="1">
      <c r="A24" s="12" t="s">
        <v>70</v>
      </c>
      <c r="B24" s="12" t="s">
        <v>70</v>
      </c>
      <c r="C24" s="12" t="s">
        <v>226</v>
      </c>
      <c r="D24" s="12" t="s">
        <v>227</v>
      </c>
      <c r="E24" s="12" t="s">
        <v>101</v>
      </c>
      <c r="F24" s="12" t="s">
        <v>102</v>
      </c>
      <c r="G24" s="12" t="s">
        <v>228</v>
      </c>
      <c r="H24" s="12" t="s">
        <v>229</v>
      </c>
      <c r="I24" s="38">
        <v>270000</v>
      </c>
      <c r="J24" s="38">
        <v>270000</v>
      </c>
      <c r="K24" s="15"/>
      <c r="L24" s="15"/>
      <c r="M24" s="40">
        <v>270000</v>
      </c>
      <c r="N24" s="15"/>
      <c r="O24" s="38"/>
      <c r="P24" s="38"/>
      <c r="Q24" s="38"/>
      <c r="R24" s="38"/>
      <c r="S24" s="38"/>
      <c r="T24" s="38"/>
      <c r="U24" s="38"/>
      <c r="V24" s="38"/>
      <c r="W24" s="38"/>
      <c r="X24" s="38"/>
    </row>
    <row r="25" spans="1:24" s="26" customFormat="1" ht="20.25" customHeight="1">
      <c r="A25" s="12" t="s">
        <v>70</v>
      </c>
      <c r="B25" s="12" t="s">
        <v>70</v>
      </c>
      <c r="C25" s="12" t="s">
        <v>230</v>
      </c>
      <c r="D25" s="12" t="s">
        <v>178</v>
      </c>
      <c r="E25" s="12" t="s">
        <v>101</v>
      </c>
      <c r="F25" s="12" t="s">
        <v>102</v>
      </c>
      <c r="G25" s="12" t="s">
        <v>231</v>
      </c>
      <c r="H25" s="12" t="s">
        <v>178</v>
      </c>
      <c r="I25" s="38">
        <v>140000</v>
      </c>
      <c r="J25" s="38">
        <v>140000</v>
      </c>
      <c r="K25" s="15"/>
      <c r="L25" s="15"/>
      <c r="M25" s="40">
        <v>140000</v>
      </c>
      <c r="N25" s="15"/>
      <c r="O25" s="38"/>
      <c r="P25" s="38"/>
      <c r="Q25" s="38"/>
      <c r="R25" s="38"/>
      <c r="S25" s="38"/>
      <c r="T25" s="38"/>
      <c r="U25" s="38"/>
      <c r="V25" s="38"/>
      <c r="W25" s="38"/>
      <c r="X25" s="38"/>
    </row>
    <row r="26" spans="1:24" s="26" customFormat="1" ht="20.25" customHeight="1">
      <c r="A26" s="12" t="s">
        <v>70</v>
      </c>
      <c r="B26" s="12" t="s">
        <v>70</v>
      </c>
      <c r="C26" s="12" t="s">
        <v>232</v>
      </c>
      <c r="D26" s="12" t="s">
        <v>233</v>
      </c>
      <c r="E26" s="12" t="s">
        <v>101</v>
      </c>
      <c r="F26" s="12" t="s">
        <v>102</v>
      </c>
      <c r="G26" s="12" t="s">
        <v>234</v>
      </c>
      <c r="H26" s="12" t="s">
        <v>235</v>
      </c>
      <c r="I26" s="38">
        <v>415200</v>
      </c>
      <c r="J26" s="38">
        <v>415200</v>
      </c>
      <c r="K26" s="15"/>
      <c r="L26" s="15"/>
      <c r="M26" s="40">
        <v>415200</v>
      </c>
      <c r="N26" s="15"/>
      <c r="O26" s="38"/>
      <c r="P26" s="38"/>
      <c r="Q26" s="38"/>
      <c r="R26" s="38"/>
      <c r="S26" s="38"/>
      <c r="T26" s="38"/>
      <c r="U26" s="38"/>
      <c r="V26" s="38"/>
      <c r="W26" s="38"/>
      <c r="X26" s="38"/>
    </row>
    <row r="27" spans="1:24" s="26" customFormat="1" ht="20.25" customHeight="1">
      <c r="A27" s="12" t="s">
        <v>70</v>
      </c>
      <c r="B27" s="12" t="s">
        <v>70</v>
      </c>
      <c r="C27" s="12" t="s">
        <v>236</v>
      </c>
      <c r="D27" s="12" t="s">
        <v>237</v>
      </c>
      <c r="E27" s="12" t="s">
        <v>101</v>
      </c>
      <c r="F27" s="12" t="s">
        <v>102</v>
      </c>
      <c r="G27" s="12" t="s">
        <v>238</v>
      </c>
      <c r="H27" s="12" t="s">
        <v>237</v>
      </c>
      <c r="I27" s="38">
        <v>109580.64</v>
      </c>
      <c r="J27" s="38">
        <v>109580.64</v>
      </c>
      <c r="K27" s="15"/>
      <c r="L27" s="15"/>
      <c r="M27" s="40">
        <v>109580.64</v>
      </c>
      <c r="N27" s="15"/>
      <c r="O27" s="38"/>
      <c r="P27" s="38"/>
      <c r="Q27" s="38"/>
      <c r="R27" s="38"/>
      <c r="S27" s="38"/>
      <c r="T27" s="38"/>
      <c r="U27" s="38"/>
      <c r="V27" s="38"/>
      <c r="W27" s="38"/>
      <c r="X27" s="38"/>
    </row>
    <row r="28" spans="1:24" s="26" customFormat="1" ht="20.25" customHeight="1">
      <c r="A28" s="12" t="s">
        <v>70</v>
      </c>
      <c r="B28" s="12" t="s">
        <v>70</v>
      </c>
      <c r="C28" s="12" t="s">
        <v>239</v>
      </c>
      <c r="D28" s="12" t="s">
        <v>240</v>
      </c>
      <c r="E28" s="12" t="s">
        <v>101</v>
      </c>
      <c r="F28" s="12" t="s">
        <v>102</v>
      </c>
      <c r="G28" s="12" t="s">
        <v>241</v>
      </c>
      <c r="H28" s="12" t="s">
        <v>242</v>
      </c>
      <c r="I28" s="38">
        <v>17000</v>
      </c>
      <c r="J28" s="38">
        <v>17000</v>
      </c>
      <c r="K28" s="15"/>
      <c r="L28" s="15"/>
      <c r="M28" s="40">
        <v>17000</v>
      </c>
      <c r="N28" s="15"/>
      <c r="O28" s="38"/>
      <c r="P28" s="38"/>
      <c r="Q28" s="38"/>
      <c r="R28" s="38"/>
      <c r="S28" s="38"/>
      <c r="T28" s="38"/>
      <c r="U28" s="38"/>
      <c r="V28" s="38"/>
      <c r="W28" s="38"/>
      <c r="X28" s="38"/>
    </row>
    <row r="29" spans="1:24" s="26" customFormat="1" ht="20.25" customHeight="1">
      <c r="A29" s="12" t="s">
        <v>70</v>
      </c>
      <c r="B29" s="12" t="s">
        <v>70</v>
      </c>
      <c r="C29" s="12" t="s">
        <v>239</v>
      </c>
      <c r="D29" s="12" t="s">
        <v>240</v>
      </c>
      <c r="E29" s="12" t="s">
        <v>101</v>
      </c>
      <c r="F29" s="12" t="s">
        <v>102</v>
      </c>
      <c r="G29" s="12" t="s">
        <v>241</v>
      </c>
      <c r="H29" s="12" t="s">
        <v>242</v>
      </c>
      <c r="I29" s="38">
        <v>119752</v>
      </c>
      <c r="J29" s="38">
        <v>119752</v>
      </c>
      <c r="K29" s="15"/>
      <c r="L29" s="15"/>
      <c r="M29" s="40">
        <v>119752</v>
      </c>
      <c r="N29" s="15"/>
      <c r="O29" s="38"/>
      <c r="P29" s="38"/>
      <c r="Q29" s="38"/>
      <c r="R29" s="38"/>
      <c r="S29" s="38"/>
      <c r="T29" s="38"/>
      <c r="U29" s="38"/>
      <c r="V29" s="38"/>
      <c r="W29" s="38"/>
      <c r="X29" s="38"/>
    </row>
    <row r="30" spans="1:24" s="26" customFormat="1" ht="20.25" customHeight="1">
      <c r="A30" s="12" t="s">
        <v>70</v>
      </c>
      <c r="B30" s="12" t="s">
        <v>70</v>
      </c>
      <c r="C30" s="12" t="s">
        <v>239</v>
      </c>
      <c r="D30" s="12" t="s">
        <v>240</v>
      </c>
      <c r="E30" s="12" t="s">
        <v>101</v>
      </c>
      <c r="F30" s="12" t="s">
        <v>102</v>
      </c>
      <c r="G30" s="12" t="s">
        <v>243</v>
      </c>
      <c r="H30" s="12" t="s">
        <v>244</v>
      </c>
      <c r="I30" s="38">
        <v>110000</v>
      </c>
      <c r="J30" s="38">
        <v>110000</v>
      </c>
      <c r="K30" s="15"/>
      <c r="L30" s="15"/>
      <c r="M30" s="40">
        <v>110000</v>
      </c>
      <c r="N30" s="15"/>
      <c r="O30" s="38"/>
      <c r="P30" s="38"/>
      <c r="Q30" s="38"/>
      <c r="R30" s="38"/>
      <c r="S30" s="38"/>
      <c r="T30" s="38"/>
      <c r="U30" s="38"/>
      <c r="V30" s="38"/>
      <c r="W30" s="38"/>
      <c r="X30" s="38"/>
    </row>
    <row r="31" spans="1:24" s="26" customFormat="1" ht="20.25" customHeight="1">
      <c r="A31" s="12" t="s">
        <v>70</v>
      </c>
      <c r="B31" s="12" t="s">
        <v>70</v>
      </c>
      <c r="C31" s="12" t="s">
        <v>239</v>
      </c>
      <c r="D31" s="12" t="s">
        <v>240</v>
      </c>
      <c r="E31" s="12" t="s">
        <v>101</v>
      </c>
      <c r="F31" s="12" t="s">
        <v>102</v>
      </c>
      <c r="G31" s="12" t="s">
        <v>245</v>
      </c>
      <c r="H31" s="12" t="s">
        <v>246</v>
      </c>
      <c r="I31" s="38">
        <v>200000</v>
      </c>
      <c r="J31" s="38">
        <v>200000</v>
      </c>
      <c r="K31" s="15"/>
      <c r="L31" s="15"/>
      <c r="M31" s="40">
        <v>200000</v>
      </c>
      <c r="N31" s="15"/>
      <c r="O31" s="38"/>
      <c r="P31" s="38"/>
      <c r="Q31" s="38"/>
      <c r="R31" s="38"/>
      <c r="S31" s="38"/>
      <c r="T31" s="38"/>
      <c r="U31" s="38"/>
      <c r="V31" s="38"/>
      <c r="W31" s="38"/>
      <c r="X31" s="38"/>
    </row>
    <row r="32" spans="1:24" s="26" customFormat="1" ht="20.25" customHeight="1">
      <c r="A32" s="12" t="s">
        <v>70</v>
      </c>
      <c r="B32" s="12" t="s">
        <v>70</v>
      </c>
      <c r="C32" s="12" t="s">
        <v>239</v>
      </c>
      <c r="D32" s="12" t="s">
        <v>240</v>
      </c>
      <c r="E32" s="12" t="s">
        <v>101</v>
      </c>
      <c r="F32" s="12" t="s">
        <v>102</v>
      </c>
      <c r="G32" s="12" t="s">
        <v>247</v>
      </c>
      <c r="H32" s="12" t="s">
        <v>248</v>
      </c>
      <c r="I32" s="38">
        <v>90000</v>
      </c>
      <c r="J32" s="38">
        <v>90000</v>
      </c>
      <c r="K32" s="15"/>
      <c r="L32" s="15"/>
      <c r="M32" s="40">
        <v>90000</v>
      </c>
      <c r="N32" s="15"/>
      <c r="O32" s="38"/>
      <c r="P32" s="38"/>
      <c r="Q32" s="38"/>
      <c r="R32" s="38"/>
      <c r="S32" s="38"/>
      <c r="T32" s="38"/>
      <c r="U32" s="38"/>
      <c r="V32" s="38"/>
      <c r="W32" s="38"/>
      <c r="X32" s="38"/>
    </row>
    <row r="33" spans="1:24" s="26" customFormat="1" ht="20.25" customHeight="1">
      <c r="A33" s="12" t="s">
        <v>70</v>
      </c>
      <c r="B33" s="12" t="s">
        <v>70</v>
      </c>
      <c r="C33" s="12" t="s">
        <v>239</v>
      </c>
      <c r="D33" s="12" t="s">
        <v>240</v>
      </c>
      <c r="E33" s="12" t="s">
        <v>101</v>
      </c>
      <c r="F33" s="12" t="s">
        <v>102</v>
      </c>
      <c r="G33" s="12" t="s">
        <v>249</v>
      </c>
      <c r="H33" s="12" t="s">
        <v>250</v>
      </c>
      <c r="I33" s="38">
        <v>123200</v>
      </c>
      <c r="J33" s="38">
        <v>123200</v>
      </c>
      <c r="K33" s="15"/>
      <c r="L33" s="15"/>
      <c r="M33" s="40">
        <v>123200</v>
      </c>
      <c r="N33" s="15"/>
      <c r="O33" s="38"/>
      <c r="P33" s="38"/>
      <c r="Q33" s="38"/>
      <c r="R33" s="38"/>
      <c r="S33" s="38"/>
      <c r="T33" s="38"/>
      <c r="U33" s="38"/>
      <c r="V33" s="38"/>
      <c r="W33" s="38"/>
      <c r="X33" s="38"/>
    </row>
    <row r="34" spans="1:24" s="26" customFormat="1" ht="20.25" customHeight="1">
      <c r="A34" s="12" t="s">
        <v>70</v>
      </c>
      <c r="B34" s="12" t="s">
        <v>70</v>
      </c>
      <c r="C34" s="12" t="s">
        <v>239</v>
      </c>
      <c r="D34" s="12" t="s">
        <v>240</v>
      </c>
      <c r="E34" s="12" t="s">
        <v>109</v>
      </c>
      <c r="F34" s="12" t="s">
        <v>110</v>
      </c>
      <c r="G34" s="12" t="s">
        <v>249</v>
      </c>
      <c r="H34" s="12" t="s">
        <v>250</v>
      </c>
      <c r="I34" s="38">
        <v>21600</v>
      </c>
      <c r="J34" s="38">
        <v>21600</v>
      </c>
      <c r="K34" s="15"/>
      <c r="L34" s="15"/>
      <c r="M34" s="40">
        <v>21600</v>
      </c>
      <c r="N34" s="15"/>
      <c r="O34" s="38"/>
      <c r="P34" s="38"/>
      <c r="Q34" s="38"/>
      <c r="R34" s="38"/>
      <c r="S34" s="38"/>
      <c r="T34" s="38"/>
      <c r="U34" s="38"/>
      <c r="V34" s="38"/>
      <c r="W34" s="38"/>
      <c r="X34" s="38"/>
    </row>
    <row r="35" spans="1:24" s="26" customFormat="1" ht="20.25" customHeight="1">
      <c r="A35" s="12" t="s">
        <v>70</v>
      </c>
      <c r="B35" s="12" t="s">
        <v>70</v>
      </c>
      <c r="C35" s="12" t="s">
        <v>239</v>
      </c>
      <c r="D35" s="12" t="s">
        <v>240</v>
      </c>
      <c r="E35" s="12" t="s">
        <v>109</v>
      </c>
      <c r="F35" s="12" t="s">
        <v>110</v>
      </c>
      <c r="G35" s="12" t="s">
        <v>249</v>
      </c>
      <c r="H35" s="12" t="s">
        <v>250</v>
      </c>
      <c r="I35" s="38">
        <v>900</v>
      </c>
      <c r="J35" s="38">
        <v>900</v>
      </c>
      <c r="K35" s="15"/>
      <c r="L35" s="15"/>
      <c r="M35" s="40">
        <v>900</v>
      </c>
      <c r="N35" s="15"/>
      <c r="O35" s="38"/>
      <c r="P35" s="38"/>
      <c r="Q35" s="38"/>
      <c r="R35" s="38"/>
      <c r="S35" s="38"/>
      <c r="T35" s="38"/>
      <c r="U35" s="38"/>
      <c r="V35" s="38"/>
      <c r="W35" s="38"/>
      <c r="X35" s="38"/>
    </row>
    <row r="36" spans="1:24" s="26" customFormat="1" ht="20.25" customHeight="1">
      <c r="A36" s="12" t="s">
        <v>70</v>
      </c>
      <c r="B36" s="12" t="s">
        <v>70</v>
      </c>
      <c r="C36" s="12" t="s">
        <v>251</v>
      </c>
      <c r="D36" s="12" t="s">
        <v>252</v>
      </c>
      <c r="E36" s="12" t="s">
        <v>109</v>
      </c>
      <c r="F36" s="12" t="s">
        <v>110</v>
      </c>
      <c r="G36" s="12" t="s">
        <v>253</v>
      </c>
      <c r="H36" s="12" t="s">
        <v>254</v>
      </c>
      <c r="I36" s="38">
        <v>159320</v>
      </c>
      <c r="J36" s="38">
        <v>159320</v>
      </c>
      <c r="K36" s="15"/>
      <c r="L36" s="15"/>
      <c r="M36" s="40">
        <v>159320</v>
      </c>
      <c r="N36" s="15"/>
      <c r="O36" s="38"/>
      <c r="P36" s="38"/>
      <c r="Q36" s="38"/>
      <c r="R36" s="38"/>
      <c r="S36" s="38"/>
      <c r="T36" s="38"/>
      <c r="U36" s="38"/>
      <c r="V36" s="38"/>
      <c r="W36" s="38"/>
      <c r="X36" s="38"/>
    </row>
    <row r="37" spans="1:24" s="26" customFormat="1" ht="20.25" customHeight="1">
      <c r="A37" s="12" t="s">
        <v>70</v>
      </c>
      <c r="B37" s="12" t="s">
        <v>70</v>
      </c>
      <c r="C37" s="12" t="s">
        <v>251</v>
      </c>
      <c r="D37" s="12" t="s">
        <v>252</v>
      </c>
      <c r="E37" s="12" t="s">
        <v>109</v>
      </c>
      <c r="F37" s="12" t="s">
        <v>110</v>
      </c>
      <c r="G37" s="12" t="s">
        <v>224</v>
      </c>
      <c r="H37" s="12" t="s">
        <v>225</v>
      </c>
      <c r="I37" s="38">
        <v>39600</v>
      </c>
      <c r="J37" s="38">
        <v>39600</v>
      </c>
      <c r="K37" s="15"/>
      <c r="L37" s="15"/>
      <c r="M37" s="40">
        <v>39600</v>
      </c>
      <c r="N37" s="15"/>
      <c r="O37" s="38"/>
      <c r="P37" s="38"/>
      <c r="Q37" s="38"/>
      <c r="R37" s="38"/>
      <c r="S37" s="38"/>
      <c r="T37" s="38"/>
      <c r="U37" s="38"/>
      <c r="V37" s="38"/>
      <c r="W37" s="38"/>
      <c r="X37" s="38"/>
    </row>
    <row r="38" spans="1:24" s="26" customFormat="1" ht="20.25" customHeight="1">
      <c r="A38" s="12" t="s">
        <v>70</v>
      </c>
      <c r="B38" s="12" t="s">
        <v>70</v>
      </c>
      <c r="C38" s="12" t="s">
        <v>251</v>
      </c>
      <c r="D38" s="12" t="s">
        <v>252</v>
      </c>
      <c r="E38" s="12" t="s">
        <v>109</v>
      </c>
      <c r="F38" s="12" t="s">
        <v>110</v>
      </c>
      <c r="G38" s="12" t="s">
        <v>224</v>
      </c>
      <c r="H38" s="12" t="s">
        <v>225</v>
      </c>
      <c r="I38" s="38">
        <v>345600</v>
      </c>
      <c r="J38" s="38">
        <v>345600</v>
      </c>
      <c r="K38" s="15"/>
      <c r="L38" s="15"/>
      <c r="M38" s="40">
        <v>345600</v>
      </c>
      <c r="N38" s="15"/>
      <c r="O38" s="38"/>
      <c r="P38" s="38"/>
      <c r="Q38" s="38"/>
      <c r="R38" s="38"/>
      <c r="S38" s="38"/>
      <c r="T38" s="38"/>
      <c r="U38" s="38"/>
      <c r="V38" s="38"/>
      <c r="W38" s="38"/>
      <c r="X38" s="38"/>
    </row>
    <row r="39" spans="1:24" s="26" customFormat="1" ht="20.25" customHeight="1">
      <c r="A39" s="12" t="s">
        <v>70</v>
      </c>
      <c r="B39" s="12" t="s">
        <v>70</v>
      </c>
      <c r="C39" s="12" t="s">
        <v>255</v>
      </c>
      <c r="D39" s="12" t="s">
        <v>256</v>
      </c>
      <c r="E39" s="12" t="s">
        <v>101</v>
      </c>
      <c r="F39" s="12" t="s">
        <v>102</v>
      </c>
      <c r="G39" s="12" t="s">
        <v>206</v>
      </c>
      <c r="H39" s="12" t="s">
        <v>207</v>
      </c>
      <c r="I39" s="38">
        <v>736560</v>
      </c>
      <c r="J39" s="38">
        <v>736560</v>
      </c>
      <c r="K39" s="15"/>
      <c r="L39" s="15"/>
      <c r="M39" s="40">
        <v>736560</v>
      </c>
      <c r="N39" s="15"/>
      <c r="O39" s="38"/>
      <c r="P39" s="38"/>
      <c r="Q39" s="38"/>
      <c r="R39" s="38"/>
      <c r="S39" s="38"/>
      <c r="T39" s="38"/>
      <c r="U39" s="38"/>
      <c r="V39" s="38"/>
      <c r="W39" s="38"/>
      <c r="X39" s="38"/>
    </row>
    <row r="40" spans="1:24" s="26" customFormat="1" ht="20.25" customHeight="1">
      <c r="A40" s="12" t="s">
        <v>70</v>
      </c>
      <c r="B40" s="12" t="s">
        <v>70</v>
      </c>
      <c r="C40" s="12" t="s">
        <v>255</v>
      </c>
      <c r="D40" s="12" t="s">
        <v>256</v>
      </c>
      <c r="E40" s="12" t="s">
        <v>101</v>
      </c>
      <c r="F40" s="12" t="s">
        <v>102</v>
      </c>
      <c r="G40" s="12" t="s">
        <v>206</v>
      </c>
      <c r="H40" s="12" t="s">
        <v>207</v>
      </c>
      <c r="I40" s="38">
        <v>440000</v>
      </c>
      <c r="J40" s="38">
        <v>440000</v>
      </c>
      <c r="K40" s="15"/>
      <c r="L40" s="15"/>
      <c r="M40" s="40">
        <v>440000</v>
      </c>
      <c r="N40" s="15"/>
      <c r="O40" s="38"/>
      <c r="P40" s="38"/>
      <c r="Q40" s="38"/>
      <c r="R40" s="38"/>
      <c r="S40" s="38"/>
      <c r="T40" s="38"/>
      <c r="U40" s="38"/>
      <c r="V40" s="38"/>
      <c r="W40" s="38"/>
      <c r="X40" s="38"/>
    </row>
    <row r="41" spans="1:24" s="26" customFormat="1" ht="20.25" customHeight="1">
      <c r="A41" s="12" t="s">
        <v>70</v>
      </c>
      <c r="B41" s="12" t="s">
        <v>70</v>
      </c>
      <c r="C41" s="12" t="s">
        <v>257</v>
      </c>
      <c r="D41" s="12" t="s">
        <v>258</v>
      </c>
      <c r="E41" s="12" t="s">
        <v>101</v>
      </c>
      <c r="F41" s="12" t="s">
        <v>102</v>
      </c>
      <c r="G41" s="12" t="s">
        <v>259</v>
      </c>
      <c r="H41" s="12" t="s">
        <v>260</v>
      </c>
      <c r="I41" s="38">
        <v>384000</v>
      </c>
      <c r="J41" s="38">
        <v>384000</v>
      </c>
      <c r="K41" s="15"/>
      <c r="L41" s="15"/>
      <c r="M41" s="40">
        <v>384000</v>
      </c>
      <c r="N41" s="15"/>
      <c r="O41" s="38"/>
      <c r="P41" s="38"/>
      <c r="Q41" s="38"/>
      <c r="R41" s="38"/>
      <c r="S41" s="38"/>
      <c r="T41" s="38"/>
      <c r="U41" s="38"/>
      <c r="V41" s="38"/>
      <c r="W41" s="38"/>
      <c r="X41" s="38"/>
    </row>
    <row r="42" spans="1:24" ht="17.25" customHeight="1">
      <c r="A42" s="211" t="s">
        <v>173</v>
      </c>
      <c r="B42" s="212"/>
      <c r="C42" s="213"/>
      <c r="D42" s="213"/>
      <c r="E42" s="213"/>
      <c r="F42" s="213"/>
      <c r="G42" s="213"/>
      <c r="H42" s="214"/>
      <c r="I42" s="38">
        <v>11183898.140000001</v>
      </c>
      <c r="J42" s="38">
        <v>11183898.140000001</v>
      </c>
      <c r="K42" s="38"/>
      <c r="L42" s="38"/>
      <c r="M42" s="40">
        <v>11183898.140000001</v>
      </c>
      <c r="N42" s="38"/>
      <c r="O42" s="38"/>
      <c r="P42" s="38"/>
      <c r="Q42" s="38"/>
      <c r="R42" s="38"/>
      <c r="S42" s="38"/>
      <c r="T42" s="38"/>
      <c r="U42" s="38"/>
      <c r="V42" s="38"/>
      <c r="W42" s="38"/>
      <c r="X42" s="38"/>
    </row>
  </sheetData>
  <mergeCells count="31">
    <mergeCell ref="X7:X8"/>
    <mergeCell ref="S7:S8"/>
    <mergeCell ref="T7:T8"/>
    <mergeCell ref="U7:U8"/>
    <mergeCell ref="V7:V8"/>
    <mergeCell ref="W7:W8"/>
    <mergeCell ref="A42:H42"/>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30"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14"/>
  <sheetViews>
    <sheetView showZeros="0" workbookViewId="0">
      <pane ySplit="1" topLeftCell="A5" activePane="bottomLeft" state="frozen"/>
      <selection pane="bottomLeft" activeCell="I10" sqref="I10:I13"/>
    </sheetView>
  </sheetViews>
  <sheetFormatPr defaultColWidth="9.125" defaultRowHeight="14.25" customHeight="1"/>
  <cols>
    <col min="1" max="1" width="10.25" style="27" customWidth="1"/>
    <col min="2" max="2" width="13.375" style="27" customWidth="1"/>
    <col min="3" max="3" width="32.875" style="27" customWidth="1"/>
    <col min="4" max="4" width="23.875" style="27" customWidth="1"/>
    <col min="5" max="5" width="11.125" style="27" customWidth="1"/>
    <col min="6" max="6" width="17.75" style="27" customWidth="1"/>
    <col min="7" max="7" width="9.875" style="27" customWidth="1"/>
    <col min="8" max="8" width="17.75" style="27" customWidth="1"/>
    <col min="9" max="13" width="20" style="27" customWidth="1"/>
    <col min="14" max="14" width="12.25" style="27" customWidth="1"/>
    <col min="15" max="15" width="12.75" style="27" customWidth="1"/>
    <col min="16" max="16" width="11.125" style="27" customWidth="1"/>
    <col min="17" max="21" width="19.875" style="27" customWidth="1"/>
    <col min="22" max="22" width="20" style="27" customWidth="1"/>
    <col min="23" max="23" width="19.875" style="27" customWidth="1"/>
    <col min="24" max="16384" width="9.125" style="27"/>
  </cols>
  <sheetData>
    <row r="1" spans="1:23" ht="14.25" customHeight="1">
      <c r="A1" s="28"/>
      <c r="B1" s="28"/>
      <c r="C1" s="28"/>
      <c r="D1" s="28"/>
      <c r="E1" s="28"/>
      <c r="F1" s="28"/>
      <c r="G1" s="28"/>
      <c r="H1" s="28"/>
      <c r="I1" s="28"/>
      <c r="J1" s="28"/>
      <c r="K1" s="28"/>
      <c r="L1" s="28"/>
      <c r="M1" s="28"/>
      <c r="N1" s="28"/>
      <c r="O1" s="28"/>
      <c r="P1" s="28"/>
      <c r="Q1" s="28"/>
      <c r="R1" s="28"/>
      <c r="S1" s="28"/>
      <c r="T1" s="28"/>
      <c r="U1" s="28"/>
      <c r="V1" s="28"/>
      <c r="W1" s="28"/>
    </row>
    <row r="2" spans="1:23" ht="13.5" customHeight="1">
      <c r="B2" s="107"/>
      <c r="E2" s="29"/>
      <c r="F2" s="29"/>
      <c r="G2" s="29"/>
      <c r="H2" s="29"/>
      <c r="U2" s="107"/>
      <c r="W2" s="108" t="s">
        <v>261</v>
      </c>
    </row>
    <row r="3" spans="1:23" ht="46.5" customHeight="1">
      <c r="A3" s="217" t="str">
        <f>"2025"&amp;"年部门项目支出预算表"</f>
        <v>2025年部门项目支出预算表</v>
      </c>
      <c r="B3" s="217"/>
      <c r="C3" s="217"/>
      <c r="D3" s="217"/>
      <c r="E3" s="217"/>
      <c r="F3" s="217"/>
      <c r="G3" s="217"/>
      <c r="H3" s="217"/>
      <c r="I3" s="217"/>
      <c r="J3" s="217"/>
      <c r="K3" s="217"/>
      <c r="L3" s="217"/>
      <c r="M3" s="217"/>
      <c r="N3" s="217"/>
      <c r="O3" s="217"/>
      <c r="P3" s="217"/>
      <c r="Q3" s="217"/>
      <c r="R3" s="217"/>
      <c r="S3" s="217"/>
      <c r="T3" s="217"/>
      <c r="U3" s="217"/>
      <c r="V3" s="217"/>
      <c r="W3" s="217"/>
    </row>
    <row r="4" spans="1:23" ht="13.5" customHeight="1">
      <c r="A4" s="218" t="s">
        <v>1</v>
      </c>
      <c r="B4" s="219"/>
      <c r="C4" s="219"/>
      <c r="D4" s="219"/>
      <c r="E4" s="219"/>
      <c r="F4" s="219"/>
      <c r="G4" s="219"/>
      <c r="H4" s="219"/>
      <c r="I4" s="31"/>
      <c r="J4" s="31"/>
      <c r="K4" s="31"/>
      <c r="L4" s="31"/>
      <c r="M4" s="31"/>
      <c r="N4" s="31"/>
      <c r="O4" s="31"/>
      <c r="P4" s="31"/>
      <c r="Q4" s="31"/>
      <c r="U4" s="107"/>
      <c r="W4" s="100" t="s">
        <v>2</v>
      </c>
    </row>
    <row r="5" spans="1:23" ht="21.75" customHeight="1">
      <c r="A5" s="235" t="s">
        <v>262</v>
      </c>
      <c r="B5" s="226" t="s">
        <v>184</v>
      </c>
      <c r="C5" s="235" t="s">
        <v>185</v>
      </c>
      <c r="D5" s="235" t="s">
        <v>263</v>
      </c>
      <c r="E5" s="226" t="s">
        <v>186</v>
      </c>
      <c r="F5" s="226" t="s">
        <v>187</v>
      </c>
      <c r="G5" s="226" t="s">
        <v>264</v>
      </c>
      <c r="H5" s="226" t="s">
        <v>265</v>
      </c>
      <c r="I5" s="223" t="s">
        <v>56</v>
      </c>
      <c r="J5" s="220" t="s">
        <v>266</v>
      </c>
      <c r="K5" s="221"/>
      <c r="L5" s="221"/>
      <c r="M5" s="222"/>
      <c r="N5" s="220" t="s">
        <v>192</v>
      </c>
      <c r="O5" s="221"/>
      <c r="P5" s="222"/>
      <c r="Q5" s="226" t="s">
        <v>62</v>
      </c>
      <c r="R5" s="220" t="s">
        <v>63</v>
      </c>
      <c r="S5" s="221"/>
      <c r="T5" s="221"/>
      <c r="U5" s="221"/>
      <c r="V5" s="221"/>
      <c r="W5" s="222"/>
    </row>
    <row r="6" spans="1:23" ht="21.75" customHeight="1">
      <c r="A6" s="236"/>
      <c r="B6" s="224"/>
      <c r="C6" s="236"/>
      <c r="D6" s="236"/>
      <c r="E6" s="228"/>
      <c r="F6" s="228"/>
      <c r="G6" s="228"/>
      <c r="H6" s="228"/>
      <c r="I6" s="224"/>
      <c r="J6" s="229" t="s">
        <v>59</v>
      </c>
      <c r="K6" s="230"/>
      <c r="L6" s="226" t="s">
        <v>60</v>
      </c>
      <c r="M6" s="226" t="s">
        <v>61</v>
      </c>
      <c r="N6" s="226" t="s">
        <v>59</v>
      </c>
      <c r="O6" s="226" t="s">
        <v>60</v>
      </c>
      <c r="P6" s="226" t="s">
        <v>61</v>
      </c>
      <c r="Q6" s="228"/>
      <c r="R6" s="226" t="s">
        <v>58</v>
      </c>
      <c r="S6" s="226" t="s">
        <v>65</v>
      </c>
      <c r="T6" s="226" t="s">
        <v>198</v>
      </c>
      <c r="U6" s="226" t="s">
        <v>67</v>
      </c>
      <c r="V6" s="226" t="s">
        <v>68</v>
      </c>
      <c r="W6" s="226" t="s">
        <v>69</v>
      </c>
    </row>
    <row r="7" spans="1:23" ht="21" customHeight="1">
      <c r="A7" s="224"/>
      <c r="B7" s="224"/>
      <c r="C7" s="224"/>
      <c r="D7" s="224"/>
      <c r="E7" s="224"/>
      <c r="F7" s="224"/>
      <c r="G7" s="224"/>
      <c r="H7" s="224"/>
      <c r="I7" s="224"/>
      <c r="J7" s="231" t="s">
        <v>58</v>
      </c>
      <c r="K7" s="232"/>
      <c r="L7" s="224"/>
      <c r="M7" s="224"/>
      <c r="N7" s="224"/>
      <c r="O7" s="224"/>
      <c r="P7" s="224"/>
      <c r="Q7" s="224"/>
      <c r="R7" s="224"/>
      <c r="S7" s="224"/>
      <c r="T7" s="224"/>
      <c r="U7" s="224"/>
      <c r="V7" s="224"/>
      <c r="W7" s="224"/>
    </row>
    <row r="8" spans="1:23" ht="39.75" customHeight="1">
      <c r="A8" s="237"/>
      <c r="B8" s="225"/>
      <c r="C8" s="237"/>
      <c r="D8" s="237"/>
      <c r="E8" s="227"/>
      <c r="F8" s="227"/>
      <c r="G8" s="227"/>
      <c r="H8" s="227"/>
      <c r="I8" s="225"/>
      <c r="J8" s="61" t="s">
        <v>58</v>
      </c>
      <c r="K8" s="61" t="s">
        <v>267</v>
      </c>
      <c r="L8" s="227"/>
      <c r="M8" s="227"/>
      <c r="N8" s="227"/>
      <c r="O8" s="227"/>
      <c r="P8" s="227"/>
      <c r="Q8" s="227"/>
      <c r="R8" s="227"/>
      <c r="S8" s="227"/>
      <c r="T8" s="227"/>
      <c r="U8" s="225"/>
      <c r="V8" s="227"/>
      <c r="W8" s="227"/>
    </row>
    <row r="9" spans="1:23" ht="15" customHeight="1">
      <c r="A9" s="36">
        <v>1</v>
      </c>
      <c r="B9" s="36">
        <v>2</v>
      </c>
      <c r="C9" s="36">
        <v>3</v>
      </c>
      <c r="D9" s="36">
        <v>4</v>
      </c>
      <c r="E9" s="36">
        <v>5</v>
      </c>
      <c r="F9" s="36">
        <v>6</v>
      </c>
      <c r="G9" s="36">
        <v>7</v>
      </c>
      <c r="H9" s="36">
        <v>8</v>
      </c>
      <c r="I9" s="36">
        <v>9</v>
      </c>
      <c r="J9" s="36">
        <v>10</v>
      </c>
      <c r="K9" s="36">
        <v>11</v>
      </c>
      <c r="L9" s="47">
        <v>12</v>
      </c>
      <c r="M9" s="47">
        <v>13</v>
      </c>
      <c r="N9" s="47">
        <v>14</v>
      </c>
      <c r="O9" s="47">
        <v>15</v>
      </c>
      <c r="P9" s="47">
        <v>16</v>
      </c>
      <c r="Q9" s="47">
        <v>17</v>
      </c>
      <c r="R9" s="47">
        <v>18</v>
      </c>
      <c r="S9" s="47">
        <v>19</v>
      </c>
      <c r="T9" s="47">
        <v>20</v>
      </c>
      <c r="U9" s="36">
        <v>21</v>
      </c>
      <c r="V9" s="47">
        <v>22</v>
      </c>
      <c r="W9" s="36">
        <v>23</v>
      </c>
    </row>
    <row r="10" spans="1:23" s="26" customFormat="1" ht="21.75" customHeight="1">
      <c r="A10" s="104" t="s">
        <v>268</v>
      </c>
      <c r="B10" s="104" t="s">
        <v>269</v>
      </c>
      <c r="C10" s="104" t="s">
        <v>270</v>
      </c>
      <c r="D10" s="104" t="s">
        <v>70</v>
      </c>
      <c r="E10" s="104" t="s">
        <v>103</v>
      </c>
      <c r="F10" s="104" t="s">
        <v>104</v>
      </c>
      <c r="G10" s="104" t="s">
        <v>241</v>
      </c>
      <c r="H10" s="104" t="s">
        <v>242</v>
      </c>
      <c r="I10" s="38">
        <v>140000</v>
      </c>
      <c r="J10" s="38">
        <v>140000</v>
      </c>
      <c r="K10" s="40">
        <v>140000</v>
      </c>
      <c r="L10" s="38"/>
      <c r="M10" s="38"/>
      <c r="N10" s="38"/>
      <c r="O10" s="38"/>
      <c r="P10" s="38"/>
      <c r="Q10" s="38"/>
      <c r="R10" s="38"/>
      <c r="S10" s="38"/>
      <c r="T10" s="38"/>
      <c r="U10" s="38"/>
      <c r="V10" s="38"/>
      <c r="W10" s="38"/>
    </row>
    <row r="11" spans="1:23" s="26" customFormat="1" ht="21.75" customHeight="1">
      <c r="A11" s="104" t="s">
        <v>268</v>
      </c>
      <c r="B11" s="104" t="s">
        <v>271</v>
      </c>
      <c r="C11" s="104" t="s">
        <v>272</v>
      </c>
      <c r="D11" s="104" t="s">
        <v>70</v>
      </c>
      <c r="E11" s="104" t="s">
        <v>103</v>
      </c>
      <c r="F11" s="104" t="s">
        <v>104</v>
      </c>
      <c r="G11" s="104" t="s">
        <v>241</v>
      </c>
      <c r="H11" s="104" t="s">
        <v>242</v>
      </c>
      <c r="I11" s="38">
        <v>94286</v>
      </c>
      <c r="J11" s="38">
        <v>94286</v>
      </c>
      <c r="K11" s="40">
        <v>94286</v>
      </c>
      <c r="L11" s="38"/>
      <c r="M11" s="38"/>
      <c r="N11" s="38"/>
      <c r="O11" s="38"/>
      <c r="P11" s="38"/>
      <c r="Q11" s="38"/>
      <c r="R11" s="38"/>
      <c r="S11" s="38"/>
      <c r="T11" s="38"/>
      <c r="U11" s="38"/>
      <c r="V11" s="38"/>
      <c r="W11" s="38"/>
    </row>
    <row r="12" spans="1:23" s="26" customFormat="1" ht="21.75" customHeight="1">
      <c r="A12" s="104" t="s">
        <v>268</v>
      </c>
      <c r="B12" s="104" t="s">
        <v>273</v>
      </c>
      <c r="C12" s="104" t="s">
        <v>274</v>
      </c>
      <c r="D12" s="104" t="s">
        <v>70</v>
      </c>
      <c r="E12" s="104" t="s">
        <v>103</v>
      </c>
      <c r="F12" s="104" t="s">
        <v>104</v>
      </c>
      <c r="G12" s="104" t="s">
        <v>241</v>
      </c>
      <c r="H12" s="104" t="s">
        <v>242</v>
      </c>
      <c r="I12" s="38">
        <v>198114</v>
      </c>
      <c r="J12" s="38">
        <v>198114</v>
      </c>
      <c r="K12" s="40">
        <v>198114</v>
      </c>
      <c r="L12" s="38"/>
      <c r="M12" s="38"/>
      <c r="N12" s="38"/>
      <c r="O12" s="38"/>
      <c r="P12" s="38"/>
      <c r="Q12" s="38"/>
      <c r="R12" s="38"/>
      <c r="S12" s="38"/>
      <c r="T12" s="38"/>
      <c r="U12" s="38"/>
      <c r="V12" s="38"/>
      <c r="W12" s="38"/>
    </row>
    <row r="13" spans="1:23" s="26" customFormat="1" ht="21.75" customHeight="1">
      <c r="A13" s="104" t="s">
        <v>268</v>
      </c>
      <c r="B13" s="104" t="s">
        <v>275</v>
      </c>
      <c r="C13" s="104" t="s">
        <v>276</v>
      </c>
      <c r="D13" s="104" t="s">
        <v>70</v>
      </c>
      <c r="E13" s="104" t="s">
        <v>103</v>
      </c>
      <c r="F13" s="104" t="s">
        <v>104</v>
      </c>
      <c r="G13" s="104" t="s">
        <v>241</v>
      </c>
      <c r="H13" s="104" t="s">
        <v>242</v>
      </c>
      <c r="I13" s="38">
        <v>67600</v>
      </c>
      <c r="J13" s="38">
        <v>67600</v>
      </c>
      <c r="K13" s="40">
        <v>67600</v>
      </c>
      <c r="L13" s="38"/>
      <c r="M13" s="38"/>
      <c r="N13" s="38"/>
      <c r="O13" s="38"/>
      <c r="P13" s="38"/>
      <c r="Q13" s="38"/>
      <c r="R13" s="38"/>
      <c r="S13" s="38"/>
      <c r="T13" s="38"/>
      <c r="U13" s="38"/>
      <c r="V13" s="38"/>
      <c r="W13" s="38"/>
    </row>
    <row r="14" spans="1:23" ht="18.75" customHeight="1">
      <c r="A14" s="233" t="s">
        <v>173</v>
      </c>
      <c r="B14" s="234"/>
      <c r="C14" s="234"/>
      <c r="D14" s="234"/>
      <c r="E14" s="234"/>
      <c r="F14" s="234"/>
      <c r="G14" s="234"/>
      <c r="H14" s="173"/>
      <c r="I14" s="38">
        <v>500000</v>
      </c>
      <c r="J14" s="38">
        <v>500000</v>
      </c>
      <c r="K14" s="40">
        <v>500000</v>
      </c>
      <c r="L14" s="38"/>
      <c r="M14" s="38"/>
      <c r="N14" s="38"/>
      <c r="O14" s="38"/>
      <c r="P14" s="38"/>
      <c r="Q14" s="38"/>
      <c r="R14" s="38"/>
      <c r="S14" s="38"/>
      <c r="T14" s="38"/>
      <c r="U14" s="38"/>
      <c r="V14" s="38"/>
      <c r="W14" s="38"/>
    </row>
  </sheetData>
  <mergeCells count="28">
    <mergeCell ref="V6:V8"/>
    <mergeCell ref="W6:W8"/>
    <mergeCell ref="J6:K7"/>
    <mergeCell ref="A14:H14"/>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30"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25"/>
  <sheetViews>
    <sheetView showZeros="0" workbookViewId="0">
      <pane ySplit="1" topLeftCell="A2" activePane="bottomLeft" state="frozen"/>
      <selection pane="bottomLeft" activeCell="C36" sqref="C36"/>
    </sheetView>
  </sheetViews>
  <sheetFormatPr defaultColWidth="9.125" defaultRowHeight="12" customHeight="1"/>
  <cols>
    <col min="1" max="1" width="34.25" style="27" customWidth="1"/>
    <col min="2" max="2" width="29" style="27" customWidth="1"/>
    <col min="3" max="5" width="23.625" style="27" customWidth="1"/>
    <col min="6" max="6" width="11.25" style="27" customWidth="1"/>
    <col min="7" max="7" width="25.125" style="27" customWidth="1"/>
    <col min="8" max="8" width="15.625" style="27" customWidth="1"/>
    <col min="9" max="9" width="13.375" style="27" customWidth="1"/>
    <col min="10" max="10" width="18.875" style="27" customWidth="1"/>
    <col min="11" max="16384" width="9.125" style="27"/>
  </cols>
  <sheetData>
    <row r="1" spans="1:10" ht="12" customHeight="1">
      <c r="A1" s="28"/>
      <c r="B1" s="28"/>
      <c r="C1" s="28"/>
      <c r="D1" s="28"/>
      <c r="E1" s="28"/>
      <c r="F1" s="28"/>
      <c r="G1" s="28"/>
      <c r="H1" s="28"/>
      <c r="I1" s="28"/>
      <c r="J1" s="28"/>
    </row>
    <row r="2" spans="1:10" ht="18" customHeight="1">
      <c r="J2" s="30" t="s">
        <v>277</v>
      </c>
    </row>
    <row r="3" spans="1:10" ht="39.75" customHeight="1">
      <c r="A3" s="238" t="str">
        <f>"2025"&amp;"年部门项目支出绩效目标表"</f>
        <v>2025年部门项目支出绩效目标表</v>
      </c>
      <c r="B3" s="217"/>
      <c r="C3" s="217"/>
      <c r="D3" s="217"/>
      <c r="E3" s="217"/>
      <c r="F3" s="239"/>
      <c r="G3" s="217"/>
      <c r="H3" s="239"/>
      <c r="I3" s="239"/>
      <c r="J3" s="217"/>
    </row>
    <row r="4" spans="1:10" ht="17.25" customHeight="1">
      <c r="A4" s="218" t="s">
        <v>1</v>
      </c>
      <c r="B4" s="141"/>
      <c r="C4" s="141"/>
      <c r="D4" s="141"/>
      <c r="E4" s="141"/>
      <c r="F4" s="141"/>
      <c r="G4" s="141"/>
      <c r="H4" s="141"/>
    </row>
    <row r="5" spans="1:10" ht="44.25" customHeight="1">
      <c r="A5" s="61" t="s">
        <v>185</v>
      </c>
      <c r="B5" s="61" t="s">
        <v>278</v>
      </c>
      <c r="C5" s="61" t="s">
        <v>279</v>
      </c>
      <c r="D5" s="61" t="s">
        <v>280</v>
      </c>
      <c r="E5" s="61" t="s">
        <v>281</v>
      </c>
      <c r="F5" s="62" t="s">
        <v>282</v>
      </c>
      <c r="G5" s="61" t="s">
        <v>283</v>
      </c>
      <c r="H5" s="62" t="s">
        <v>284</v>
      </c>
      <c r="I5" s="62" t="s">
        <v>285</v>
      </c>
      <c r="J5" s="61" t="s">
        <v>286</v>
      </c>
    </row>
    <row r="6" spans="1:10" ht="18.75" customHeight="1">
      <c r="A6" s="103">
        <v>1</v>
      </c>
      <c r="B6" s="103">
        <v>2</v>
      </c>
      <c r="C6" s="103">
        <v>3</v>
      </c>
      <c r="D6" s="103">
        <v>4</v>
      </c>
      <c r="E6" s="103">
        <v>5</v>
      </c>
      <c r="F6" s="47">
        <v>6</v>
      </c>
      <c r="G6" s="103">
        <v>7</v>
      </c>
      <c r="H6" s="47">
        <v>8</v>
      </c>
      <c r="I6" s="47">
        <v>9</v>
      </c>
      <c r="J6" s="103">
        <v>10</v>
      </c>
    </row>
    <row r="7" spans="1:10" s="26" customFormat="1" ht="27.75" customHeight="1">
      <c r="A7" s="10" t="s">
        <v>70</v>
      </c>
      <c r="B7" s="104"/>
      <c r="C7" s="104"/>
      <c r="D7" s="104"/>
      <c r="E7" s="20"/>
      <c r="F7" s="105"/>
      <c r="G7" s="20"/>
      <c r="H7" s="105"/>
      <c r="I7" s="105"/>
      <c r="J7" s="20"/>
    </row>
    <row r="8" spans="1:10" s="26" customFormat="1" ht="30" customHeight="1">
      <c r="A8" s="106" t="s">
        <v>70</v>
      </c>
      <c r="B8" s="15"/>
      <c r="C8" s="15"/>
      <c r="D8" s="15"/>
      <c r="E8" s="15"/>
      <c r="F8" s="15"/>
      <c r="G8" s="15"/>
      <c r="H8" s="15"/>
      <c r="I8" s="15"/>
      <c r="J8" s="15"/>
    </row>
    <row r="9" spans="1:10" s="26" customFormat="1" ht="30" customHeight="1">
      <c r="A9" s="240" t="s">
        <v>272</v>
      </c>
      <c r="B9" s="241" t="s">
        <v>287</v>
      </c>
      <c r="C9" s="15" t="s">
        <v>288</v>
      </c>
      <c r="D9" s="15" t="s">
        <v>289</v>
      </c>
      <c r="E9" s="15" t="s">
        <v>290</v>
      </c>
      <c r="F9" s="15" t="s">
        <v>291</v>
      </c>
      <c r="G9" s="15" t="s">
        <v>86</v>
      </c>
      <c r="H9" s="15" t="s">
        <v>292</v>
      </c>
      <c r="I9" s="15" t="s">
        <v>293</v>
      </c>
      <c r="J9" s="15" t="s">
        <v>294</v>
      </c>
    </row>
    <row r="10" spans="1:10" s="26" customFormat="1" ht="30" customHeight="1">
      <c r="A10" s="240"/>
      <c r="B10" s="241"/>
      <c r="C10" s="15" t="s">
        <v>288</v>
      </c>
      <c r="D10" s="15" t="s">
        <v>295</v>
      </c>
      <c r="E10" s="15" t="s">
        <v>296</v>
      </c>
      <c r="F10" s="15" t="s">
        <v>291</v>
      </c>
      <c r="G10" s="15" t="s">
        <v>297</v>
      </c>
      <c r="H10" s="15" t="s">
        <v>298</v>
      </c>
      <c r="I10" s="15" t="s">
        <v>299</v>
      </c>
      <c r="J10" s="15" t="s">
        <v>300</v>
      </c>
    </row>
    <row r="11" spans="1:10" s="26" customFormat="1" ht="30" customHeight="1">
      <c r="A11" s="240"/>
      <c r="B11" s="241"/>
      <c r="C11" s="15" t="s">
        <v>301</v>
      </c>
      <c r="D11" s="15" t="s">
        <v>302</v>
      </c>
      <c r="E11" s="15" t="s">
        <v>303</v>
      </c>
      <c r="F11" s="15" t="s">
        <v>291</v>
      </c>
      <c r="G11" s="15" t="s">
        <v>304</v>
      </c>
      <c r="H11" s="15" t="s">
        <v>298</v>
      </c>
      <c r="I11" s="15" t="s">
        <v>299</v>
      </c>
      <c r="J11" s="15" t="s">
        <v>305</v>
      </c>
    </row>
    <row r="12" spans="1:10" s="26" customFormat="1" ht="30" customHeight="1">
      <c r="A12" s="240"/>
      <c r="B12" s="241"/>
      <c r="C12" s="15" t="s">
        <v>301</v>
      </c>
      <c r="D12" s="15" t="s">
        <v>306</v>
      </c>
      <c r="E12" s="15" t="s">
        <v>307</v>
      </c>
      <c r="F12" s="15" t="s">
        <v>291</v>
      </c>
      <c r="G12" s="15" t="s">
        <v>308</v>
      </c>
      <c r="H12" s="15" t="s">
        <v>298</v>
      </c>
      <c r="I12" s="15" t="s">
        <v>299</v>
      </c>
      <c r="J12" s="15" t="s">
        <v>309</v>
      </c>
    </row>
    <row r="13" spans="1:10" s="26" customFormat="1" ht="30" customHeight="1">
      <c r="A13" s="240"/>
      <c r="B13" s="241"/>
      <c r="C13" s="15" t="s">
        <v>310</v>
      </c>
      <c r="D13" s="15" t="s">
        <v>311</v>
      </c>
      <c r="E13" s="15" t="s">
        <v>312</v>
      </c>
      <c r="F13" s="15" t="s">
        <v>291</v>
      </c>
      <c r="G13" s="15" t="s">
        <v>313</v>
      </c>
      <c r="H13" s="15" t="s">
        <v>314</v>
      </c>
      <c r="I13" s="15" t="s">
        <v>299</v>
      </c>
      <c r="J13" s="15" t="s">
        <v>315</v>
      </c>
    </row>
    <row r="14" spans="1:10" s="26" customFormat="1" ht="30" customHeight="1">
      <c r="A14" s="240" t="s">
        <v>276</v>
      </c>
      <c r="B14" s="241" t="s">
        <v>316</v>
      </c>
      <c r="C14" s="15" t="s">
        <v>288</v>
      </c>
      <c r="D14" s="15" t="s">
        <v>317</v>
      </c>
      <c r="E14" s="15" t="s">
        <v>318</v>
      </c>
      <c r="F14" s="15" t="s">
        <v>319</v>
      </c>
      <c r="G14" s="15" t="s">
        <v>320</v>
      </c>
      <c r="H14" s="15" t="s">
        <v>314</v>
      </c>
      <c r="I14" s="15" t="s">
        <v>299</v>
      </c>
      <c r="J14" s="15" t="s">
        <v>318</v>
      </c>
    </row>
    <row r="15" spans="1:10" s="26" customFormat="1" ht="30" customHeight="1">
      <c r="A15" s="240"/>
      <c r="B15" s="241"/>
      <c r="C15" s="15" t="s">
        <v>301</v>
      </c>
      <c r="D15" s="15" t="s">
        <v>306</v>
      </c>
      <c r="E15" s="15" t="s">
        <v>321</v>
      </c>
      <c r="F15" s="15" t="s">
        <v>319</v>
      </c>
      <c r="G15" s="15" t="s">
        <v>313</v>
      </c>
      <c r="H15" s="15" t="s">
        <v>314</v>
      </c>
      <c r="I15" s="15" t="s">
        <v>299</v>
      </c>
      <c r="J15" s="15" t="s">
        <v>322</v>
      </c>
    </row>
    <row r="16" spans="1:10" s="26" customFormat="1" ht="30" customHeight="1">
      <c r="A16" s="240"/>
      <c r="B16" s="241"/>
      <c r="C16" s="15" t="s">
        <v>310</v>
      </c>
      <c r="D16" s="15" t="s">
        <v>311</v>
      </c>
      <c r="E16" s="15" t="s">
        <v>323</v>
      </c>
      <c r="F16" s="15" t="s">
        <v>319</v>
      </c>
      <c r="G16" s="15" t="s">
        <v>313</v>
      </c>
      <c r="H16" s="15" t="s">
        <v>314</v>
      </c>
      <c r="I16" s="15" t="s">
        <v>299</v>
      </c>
      <c r="J16" s="15" t="s">
        <v>323</v>
      </c>
    </row>
    <row r="17" spans="1:10" s="26" customFormat="1" ht="30" customHeight="1">
      <c r="A17" s="240" t="s">
        <v>274</v>
      </c>
      <c r="B17" s="241" t="s">
        <v>324</v>
      </c>
      <c r="C17" s="15" t="s">
        <v>288</v>
      </c>
      <c r="D17" s="15" t="s">
        <v>289</v>
      </c>
      <c r="E17" s="15" t="s">
        <v>325</v>
      </c>
      <c r="F17" s="15" t="s">
        <v>291</v>
      </c>
      <c r="G17" s="15" t="s">
        <v>326</v>
      </c>
      <c r="H17" s="15" t="s">
        <v>327</v>
      </c>
      <c r="I17" s="15" t="s">
        <v>293</v>
      </c>
      <c r="J17" s="15" t="s">
        <v>328</v>
      </c>
    </row>
    <row r="18" spans="1:10" s="26" customFormat="1" ht="30" customHeight="1">
      <c r="A18" s="240"/>
      <c r="B18" s="241"/>
      <c r="C18" s="15" t="s">
        <v>301</v>
      </c>
      <c r="D18" s="15" t="s">
        <v>306</v>
      </c>
      <c r="E18" s="15" t="s">
        <v>329</v>
      </c>
      <c r="F18" s="15" t="s">
        <v>291</v>
      </c>
      <c r="G18" s="15" t="s">
        <v>330</v>
      </c>
      <c r="H18" s="15" t="s">
        <v>298</v>
      </c>
      <c r="I18" s="15" t="s">
        <v>299</v>
      </c>
      <c r="J18" s="15" t="s">
        <v>331</v>
      </c>
    </row>
    <row r="19" spans="1:10" s="26" customFormat="1" ht="30" customHeight="1">
      <c r="A19" s="240"/>
      <c r="B19" s="241"/>
      <c r="C19" s="15" t="s">
        <v>310</v>
      </c>
      <c r="D19" s="15" t="s">
        <v>311</v>
      </c>
      <c r="E19" s="15" t="s">
        <v>332</v>
      </c>
      <c r="F19" s="15" t="s">
        <v>291</v>
      </c>
      <c r="G19" s="15" t="s">
        <v>313</v>
      </c>
      <c r="H19" s="15" t="s">
        <v>314</v>
      </c>
      <c r="I19" s="15" t="s">
        <v>299</v>
      </c>
      <c r="J19" s="15" t="s">
        <v>333</v>
      </c>
    </row>
    <row r="20" spans="1:10" s="26" customFormat="1" ht="30" customHeight="1">
      <c r="A20" s="240" t="s">
        <v>270</v>
      </c>
      <c r="B20" s="241" t="s">
        <v>334</v>
      </c>
      <c r="C20" s="15" t="s">
        <v>288</v>
      </c>
      <c r="D20" s="15" t="s">
        <v>289</v>
      </c>
      <c r="E20" s="15" t="s">
        <v>335</v>
      </c>
      <c r="F20" s="15" t="s">
        <v>291</v>
      </c>
      <c r="G20" s="15" t="s">
        <v>82</v>
      </c>
      <c r="H20" s="15" t="s">
        <v>298</v>
      </c>
      <c r="I20" s="15" t="s">
        <v>293</v>
      </c>
      <c r="J20" s="15" t="s">
        <v>336</v>
      </c>
    </row>
    <row r="21" spans="1:10" s="26" customFormat="1" ht="30" customHeight="1">
      <c r="A21" s="240"/>
      <c r="B21" s="241"/>
      <c r="C21" s="15" t="s">
        <v>288</v>
      </c>
      <c r="D21" s="15" t="s">
        <v>317</v>
      </c>
      <c r="E21" s="15" t="s">
        <v>337</v>
      </c>
      <c r="F21" s="15" t="s">
        <v>291</v>
      </c>
      <c r="G21" s="15" t="s">
        <v>338</v>
      </c>
      <c r="H21" s="15" t="s">
        <v>298</v>
      </c>
      <c r="I21" s="15" t="s">
        <v>299</v>
      </c>
      <c r="J21" s="15" t="s">
        <v>336</v>
      </c>
    </row>
    <row r="22" spans="1:10" s="26" customFormat="1" ht="30" customHeight="1">
      <c r="A22" s="240"/>
      <c r="B22" s="241"/>
      <c r="C22" s="15" t="s">
        <v>288</v>
      </c>
      <c r="D22" s="15" t="s">
        <v>295</v>
      </c>
      <c r="E22" s="15" t="s">
        <v>339</v>
      </c>
      <c r="F22" s="15" t="s">
        <v>291</v>
      </c>
      <c r="G22" s="15" t="s">
        <v>340</v>
      </c>
      <c r="H22" s="15" t="s">
        <v>298</v>
      </c>
      <c r="I22" s="15" t="s">
        <v>299</v>
      </c>
      <c r="J22" s="15" t="s">
        <v>336</v>
      </c>
    </row>
    <row r="23" spans="1:10" s="26" customFormat="1" ht="30" customHeight="1">
      <c r="A23" s="240"/>
      <c r="B23" s="241"/>
      <c r="C23" s="15" t="s">
        <v>301</v>
      </c>
      <c r="D23" s="15" t="s">
        <v>306</v>
      </c>
      <c r="E23" s="15" t="s">
        <v>341</v>
      </c>
      <c r="F23" s="15" t="s">
        <v>291</v>
      </c>
      <c r="G23" s="15" t="s">
        <v>342</v>
      </c>
      <c r="H23" s="15" t="s">
        <v>298</v>
      </c>
      <c r="I23" s="15" t="s">
        <v>299</v>
      </c>
      <c r="J23" s="15" t="s">
        <v>343</v>
      </c>
    </row>
    <row r="24" spans="1:10" s="26" customFormat="1" ht="30" customHeight="1">
      <c r="A24" s="240"/>
      <c r="B24" s="241"/>
      <c r="C24" s="15" t="s">
        <v>301</v>
      </c>
      <c r="D24" s="15" t="s">
        <v>344</v>
      </c>
      <c r="E24" s="15" t="s">
        <v>345</v>
      </c>
      <c r="F24" s="15" t="s">
        <v>291</v>
      </c>
      <c r="G24" s="15" t="s">
        <v>346</v>
      </c>
      <c r="H24" s="15" t="s">
        <v>298</v>
      </c>
      <c r="I24" s="15" t="s">
        <v>299</v>
      </c>
      <c r="J24" s="15" t="s">
        <v>347</v>
      </c>
    </row>
    <row r="25" spans="1:10" s="26" customFormat="1" ht="30" customHeight="1">
      <c r="A25" s="240"/>
      <c r="B25" s="241"/>
      <c r="C25" s="15" t="s">
        <v>310</v>
      </c>
      <c r="D25" s="15" t="s">
        <v>311</v>
      </c>
      <c r="E25" s="15" t="s">
        <v>348</v>
      </c>
      <c r="F25" s="15" t="s">
        <v>291</v>
      </c>
      <c r="G25" s="15" t="s">
        <v>313</v>
      </c>
      <c r="H25" s="15" t="s">
        <v>314</v>
      </c>
      <c r="I25" s="15" t="s">
        <v>299</v>
      </c>
      <c r="J25" s="15" t="s">
        <v>349</v>
      </c>
    </row>
  </sheetData>
  <mergeCells count="10">
    <mergeCell ref="A20:A25"/>
    <mergeCell ref="B9:B13"/>
    <mergeCell ref="B14:B16"/>
    <mergeCell ref="B17:B19"/>
    <mergeCell ref="B20:B25"/>
    <mergeCell ref="A3:J3"/>
    <mergeCell ref="A4:H4"/>
    <mergeCell ref="A9:A13"/>
    <mergeCell ref="A14:A16"/>
    <mergeCell ref="A17:A19"/>
  </mergeCells>
  <phoneticPr fontId="30"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D16" sqref="D16"/>
    </sheetView>
  </sheetViews>
  <sheetFormatPr defaultColWidth="9.125" defaultRowHeight="14.25" customHeight="1"/>
  <cols>
    <col min="1" max="1" width="32.125" style="27" customWidth="1"/>
    <col min="2" max="2" width="20.75" style="27" customWidth="1"/>
    <col min="3" max="3" width="32.125" style="27" customWidth="1"/>
    <col min="4" max="4" width="27.75" style="27" customWidth="1"/>
    <col min="5" max="6" width="36.75" style="27" customWidth="1"/>
    <col min="7" max="16384" width="9.125" style="27"/>
  </cols>
  <sheetData>
    <row r="1" spans="1:6" ht="14.25" customHeight="1">
      <c r="A1" s="28"/>
      <c r="B1" s="28"/>
      <c r="C1" s="28"/>
      <c r="D1" s="28"/>
      <c r="E1" s="28"/>
      <c r="F1" s="28"/>
    </row>
    <row r="2" spans="1:6" ht="12" customHeight="1">
      <c r="A2" s="97">
        <v>1</v>
      </c>
      <c r="B2" s="98">
        <v>0</v>
      </c>
      <c r="C2" s="97">
        <v>1</v>
      </c>
      <c r="D2" s="99"/>
      <c r="E2" s="99"/>
      <c r="F2" s="100" t="s">
        <v>350</v>
      </c>
    </row>
    <row r="3" spans="1:6" ht="42" customHeight="1">
      <c r="A3" s="242" t="str">
        <f>"2025"&amp;"年部门政府性基金预算支出预算表"</f>
        <v>2025年部门政府性基金预算支出预算表</v>
      </c>
      <c r="B3" s="242" t="s">
        <v>351</v>
      </c>
      <c r="C3" s="243"/>
      <c r="D3" s="244"/>
      <c r="E3" s="244"/>
      <c r="F3" s="244"/>
    </row>
    <row r="4" spans="1:6" ht="13.5" customHeight="1">
      <c r="A4" s="218" t="s">
        <v>1</v>
      </c>
      <c r="B4" s="218" t="s">
        <v>352</v>
      </c>
      <c r="C4" s="245"/>
      <c r="D4" s="99"/>
      <c r="E4" s="99"/>
      <c r="F4" s="100" t="s">
        <v>2</v>
      </c>
    </row>
    <row r="5" spans="1:6" ht="19.5" customHeight="1">
      <c r="A5" s="248" t="s">
        <v>183</v>
      </c>
      <c r="B5" s="250" t="s">
        <v>72</v>
      </c>
      <c r="C5" s="248" t="s">
        <v>73</v>
      </c>
      <c r="D5" s="220" t="s">
        <v>353</v>
      </c>
      <c r="E5" s="221"/>
      <c r="F5" s="222"/>
    </row>
    <row r="6" spans="1:6" ht="18.75" customHeight="1">
      <c r="A6" s="249"/>
      <c r="B6" s="251"/>
      <c r="C6" s="249"/>
      <c r="D6" s="35" t="s">
        <v>56</v>
      </c>
      <c r="E6" s="34" t="s">
        <v>75</v>
      </c>
      <c r="F6" s="35" t="s">
        <v>76</v>
      </c>
    </row>
    <row r="7" spans="1:6" ht="18.75" customHeight="1">
      <c r="A7" s="62">
        <v>1</v>
      </c>
      <c r="B7" s="101" t="s">
        <v>83</v>
      </c>
      <c r="C7" s="62">
        <v>3</v>
      </c>
      <c r="D7" s="102">
        <v>4</v>
      </c>
      <c r="E7" s="102">
        <v>5</v>
      </c>
      <c r="F7" s="102">
        <v>6</v>
      </c>
    </row>
    <row r="8" spans="1:6" ht="21" customHeight="1">
      <c r="A8" s="43"/>
      <c r="B8" s="43"/>
      <c r="C8" s="43"/>
      <c r="D8" s="71"/>
      <c r="E8" s="71"/>
      <c r="F8" s="71"/>
    </row>
    <row r="9" spans="1:6" ht="21" customHeight="1">
      <c r="A9" s="43"/>
      <c r="B9" s="43"/>
      <c r="C9" s="43"/>
      <c r="D9" s="71"/>
      <c r="E9" s="71"/>
      <c r="F9" s="71"/>
    </row>
    <row r="10" spans="1:6" ht="18.75" customHeight="1">
      <c r="A10" s="148" t="s">
        <v>173</v>
      </c>
      <c r="B10" s="148" t="s">
        <v>173</v>
      </c>
      <c r="C10" s="246" t="s">
        <v>173</v>
      </c>
      <c r="D10" s="71"/>
      <c r="E10" s="71"/>
      <c r="F10" s="71"/>
    </row>
    <row r="11" spans="1:6" ht="30.95" customHeight="1">
      <c r="A11" s="247" t="s">
        <v>354</v>
      </c>
      <c r="B11" s="247"/>
      <c r="C11" s="247"/>
      <c r="D11" s="247"/>
      <c r="E11" s="247"/>
      <c r="F11" s="247"/>
    </row>
  </sheetData>
  <mergeCells count="8">
    <mergeCell ref="A3:F3"/>
    <mergeCell ref="A4:C4"/>
    <mergeCell ref="D5:F5"/>
    <mergeCell ref="A10:C10"/>
    <mergeCell ref="A11:F11"/>
    <mergeCell ref="A5:A6"/>
    <mergeCell ref="B5:B6"/>
    <mergeCell ref="C5:C6"/>
  </mergeCells>
  <phoneticPr fontId="30"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5"/>
  <sheetViews>
    <sheetView showZeros="0" workbookViewId="0">
      <pane ySplit="1" topLeftCell="A2" activePane="bottomLeft" state="frozen"/>
      <selection pane="bottomLeft" activeCell="C18" sqref="C18"/>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73"/>
      <c r="B1" s="73"/>
      <c r="C1" s="73"/>
      <c r="D1" s="73"/>
      <c r="E1" s="73"/>
      <c r="F1" s="73"/>
      <c r="G1" s="73"/>
      <c r="H1" s="73"/>
      <c r="I1" s="73"/>
      <c r="J1" s="73"/>
      <c r="K1" s="73"/>
      <c r="L1" s="73"/>
      <c r="M1" s="73"/>
      <c r="N1" s="73"/>
      <c r="O1" s="73"/>
      <c r="P1" s="73"/>
      <c r="Q1" s="73"/>
      <c r="R1" s="73"/>
      <c r="S1" s="73"/>
    </row>
    <row r="2" spans="1:19" ht="15.75" customHeight="1">
      <c r="B2" s="75"/>
      <c r="C2" s="75"/>
      <c r="R2" s="94"/>
      <c r="S2" s="94" t="s">
        <v>355</v>
      </c>
    </row>
    <row r="3" spans="1:19" ht="41.25" customHeight="1">
      <c r="A3" s="252" t="str">
        <f>"2025"&amp;"年部门政府采购预算表"</f>
        <v>2025年部门政府采购预算表</v>
      </c>
      <c r="B3" s="195"/>
      <c r="C3" s="195"/>
      <c r="D3" s="196"/>
      <c r="E3" s="196"/>
      <c r="F3" s="196"/>
      <c r="G3" s="196"/>
      <c r="H3" s="196"/>
      <c r="I3" s="196"/>
      <c r="J3" s="196"/>
      <c r="K3" s="196"/>
      <c r="L3" s="196"/>
      <c r="M3" s="195"/>
      <c r="N3" s="196"/>
      <c r="O3" s="196"/>
      <c r="P3" s="195"/>
      <c r="Q3" s="196"/>
      <c r="R3" s="195"/>
      <c r="S3" s="195"/>
    </row>
    <row r="4" spans="1:19" ht="18.75" customHeight="1">
      <c r="A4" s="253" t="s">
        <v>1</v>
      </c>
      <c r="B4" s="254"/>
      <c r="C4" s="254"/>
      <c r="D4" s="255"/>
      <c r="E4" s="255"/>
      <c r="F4" s="255"/>
      <c r="G4" s="255"/>
      <c r="H4" s="255"/>
      <c r="I4" s="90"/>
      <c r="J4" s="90"/>
      <c r="K4" s="90"/>
      <c r="L4" s="90"/>
      <c r="R4" s="95"/>
      <c r="S4" s="96" t="s">
        <v>2</v>
      </c>
    </row>
    <row r="5" spans="1:19" ht="15.75" customHeight="1">
      <c r="A5" s="270" t="s">
        <v>182</v>
      </c>
      <c r="B5" s="273" t="s">
        <v>183</v>
      </c>
      <c r="C5" s="273" t="s">
        <v>356</v>
      </c>
      <c r="D5" s="275" t="s">
        <v>357</v>
      </c>
      <c r="E5" s="275" t="s">
        <v>358</v>
      </c>
      <c r="F5" s="275" t="s">
        <v>359</v>
      </c>
      <c r="G5" s="275" t="s">
        <v>360</v>
      </c>
      <c r="H5" s="275" t="s">
        <v>361</v>
      </c>
      <c r="I5" s="256" t="s">
        <v>190</v>
      </c>
      <c r="J5" s="256"/>
      <c r="K5" s="256"/>
      <c r="L5" s="256"/>
      <c r="M5" s="201"/>
      <c r="N5" s="256"/>
      <c r="O5" s="256"/>
      <c r="P5" s="200"/>
      <c r="Q5" s="256"/>
      <c r="R5" s="201"/>
      <c r="S5" s="202"/>
    </row>
    <row r="6" spans="1:19" ht="17.25" customHeight="1">
      <c r="A6" s="271"/>
      <c r="B6" s="274"/>
      <c r="C6" s="274"/>
      <c r="D6" s="276"/>
      <c r="E6" s="276"/>
      <c r="F6" s="276"/>
      <c r="G6" s="276"/>
      <c r="H6" s="276"/>
      <c r="I6" s="276" t="s">
        <v>56</v>
      </c>
      <c r="J6" s="276" t="s">
        <v>59</v>
      </c>
      <c r="K6" s="276" t="s">
        <v>362</v>
      </c>
      <c r="L6" s="276" t="s">
        <v>363</v>
      </c>
      <c r="M6" s="278" t="s">
        <v>364</v>
      </c>
      <c r="N6" s="257" t="s">
        <v>365</v>
      </c>
      <c r="O6" s="257"/>
      <c r="P6" s="258"/>
      <c r="Q6" s="257"/>
      <c r="R6" s="259"/>
      <c r="S6" s="260"/>
    </row>
    <row r="7" spans="1:19" ht="54" customHeight="1">
      <c r="A7" s="272"/>
      <c r="B7" s="260"/>
      <c r="C7" s="260"/>
      <c r="D7" s="277"/>
      <c r="E7" s="277"/>
      <c r="F7" s="277"/>
      <c r="G7" s="277"/>
      <c r="H7" s="277"/>
      <c r="I7" s="277"/>
      <c r="J7" s="277" t="s">
        <v>58</v>
      </c>
      <c r="K7" s="277"/>
      <c r="L7" s="277"/>
      <c r="M7" s="279"/>
      <c r="N7" s="79" t="s">
        <v>58</v>
      </c>
      <c r="O7" s="79" t="s">
        <v>65</v>
      </c>
      <c r="P7" s="78" t="s">
        <v>66</v>
      </c>
      <c r="Q7" s="79" t="s">
        <v>67</v>
      </c>
      <c r="R7" s="86" t="s">
        <v>68</v>
      </c>
      <c r="S7" s="78" t="s">
        <v>69</v>
      </c>
    </row>
    <row r="8" spans="1:19" ht="18" customHeight="1">
      <c r="A8" s="91">
        <v>1</v>
      </c>
      <c r="B8" s="91" t="s">
        <v>83</v>
      </c>
      <c r="C8" s="92">
        <v>3</v>
      </c>
      <c r="D8" s="92">
        <v>4</v>
      </c>
      <c r="E8" s="91">
        <v>5</v>
      </c>
      <c r="F8" s="91">
        <v>6</v>
      </c>
      <c r="G8" s="91">
        <v>7</v>
      </c>
      <c r="H8" s="91">
        <v>8</v>
      </c>
      <c r="I8" s="91">
        <v>9</v>
      </c>
      <c r="J8" s="91">
        <v>10</v>
      </c>
      <c r="K8" s="91">
        <v>11</v>
      </c>
      <c r="L8" s="91">
        <v>12</v>
      </c>
      <c r="M8" s="91">
        <v>13</v>
      </c>
      <c r="N8" s="91">
        <v>14</v>
      </c>
      <c r="O8" s="91">
        <v>15</v>
      </c>
      <c r="P8" s="91">
        <v>16</v>
      </c>
      <c r="Q8" s="91">
        <v>17</v>
      </c>
      <c r="R8" s="91">
        <v>18</v>
      </c>
      <c r="S8" s="91">
        <v>19</v>
      </c>
    </row>
    <row r="9" spans="1:19" s="26" customFormat="1" ht="21" customHeight="1">
      <c r="A9" s="81" t="s">
        <v>70</v>
      </c>
      <c r="B9" s="82" t="s">
        <v>70</v>
      </c>
      <c r="C9" s="82" t="s">
        <v>227</v>
      </c>
      <c r="D9" s="83" t="s">
        <v>366</v>
      </c>
      <c r="E9" s="83" t="s">
        <v>367</v>
      </c>
      <c r="F9" s="83" t="s">
        <v>368</v>
      </c>
      <c r="G9" s="93">
        <v>1</v>
      </c>
      <c r="H9" s="38"/>
      <c r="I9" s="38">
        <v>130000</v>
      </c>
      <c r="J9" s="38">
        <v>130000</v>
      </c>
      <c r="K9" s="38"/>
      <c r="L9" s="38"/>
      <c r="M9" s="38"/>
      <c r="N9" s="38"/>
      <c r="O9" s="38"/>
      <c r="P9" s="40"/>
      <c r="Q9" s="40"/>
      <c r="R9" s="38"/>
      <c r="S9" s="38"/>
    </row>
    <row r="10" spans="1:19" s="26" customFormat="1" ht="21" customHeight="1">
      <c r="A10" s="81" t="s">
        <v>70</v>
      </c>
      <c r="B10" s="82" t="s">
        <v>70</v>
      </c>
      <c r="C10" s="82" t="s">
        <v>227</v>
      </c>
      <c r="D10" s="83" t="s">
        <v>369</v>
      </c>
      <c r="E10" s="83" t="s">
        <v>370</v>
      </c>
      <c r="F10" s="83" t="s">
        <v>368</v>
      </c>
      <c r="G10" s="93">
        <v>1</v>
      </c>
      <c r="H10" s="38">
        <v>80000</v>
      </c>
      <c r="I10" s="38">
        <v>80000</v>
      </c>
      <c r="J10" s="38">
        <v>80000</v>
      </c>
      <c r="K10" s="38"/>
      <c r="L10" s="38"/>
      <c r="M10" s="38"/>
      <c r="N10" s="38"/>
      <c r="O10" s="38"/>
      <c r="P10" s="40"/>
      <c r="Q10" s="40"/>
      <c r="R10" s="38"/>
      <c r="S10" s="38"/>
    </row>
    <row r="11" spans="1:19" s="26" customFormat="1" ht="21" customHeight="1">
      <c r="A11" s="81" t="s">
        <v>70</v>
      </c>
      <c r="B11" s="82" t="s">
        <v>70</v>
      </c>
      <c r="C11" s="82" t="s">
        <v>227</v>
      </c>
      <c r="D11" s="83" t="s">
        <v>371</v>
      </c>
      <c r="E11" s="83" t="s">
        <v>372</v>
      </c>
      <c r="F11" s="83" t="s">
        <v>368</v>
      </c>
      <c r="G11" s="93">
        <v>1</v>
      </c>
      <c r="H11" s="38"/>
      <c r="I11" s="38">
        <v>28000</v>
      </c>
      <c r="J11" s="38">
        <v>28000</v>
      </c>
      <c r="K11" s="38"/>
      <c r="L11" s="38"/>
      <c r="M11" s="38"/>
      <c r="N11" s="38"/>
      <c r="O11" s="38"/>
      <c r="P11" s="40"/>
      <c r="Q11" s="40"/>
      <c r="R11" s="38"/>
      <c r="S11" s="38"/>
    </row>
    <row r="12" spans="1:19" s="26" customFormat="1" ht="21" customHeight="1">
      <c r="A12" s="81" t="s">
        <v>70</v>
      </c>
      <c r="B12" s="82" t="s">
        <v>70</v>
      </c>
      <c r="C12" s="82" t="s">
        <v>240</v>
      </c>
      <c r="D12" s="83" t="s">
        <v>373</v>
      </c>
      <c r="E12" s="83" t="s">
        <v>373</v>
      </c>
      <c r="F12" s="83" t="s">
        <v>368</v>
      </c>
      <c r="G12" s="93">
        <v>1</v>
      </c>
      <c r="H12" s="38">
        <v>17000</v>
      </c>
      <c r="I12" s="38">
        <v>17000</v>
      </c>
      <c r="J12" s="38">
        <v>17000</v>
      </c>
      <c r="K12" s="38"/>
      <c r="L12" s="38"/>
      <c r="M12" s="38"/>
      <c r="N12" s="38"/>
      <c r="O12" s="38"/>
      <c r="P12" s="40"/>
      <c r="Q12" s="40"/>
      <c r="R12" s="38"/>
      <c r="S12" s="38"/>
    </row>
    <row r="13" spans="1:19" ht="21" customHeight="1">
      <c r="A13" s="261" t="s">
        <v>173</v>
      </c>
      <c r="B13" s="262"/>
      <c r="C13" s="262"/>
      <c r="D13" s="263"/>
      <c r="E13" s="263"/>
      <c r="F13" s="263"/>
      <c r="G13" s="264"/>
      <c r="H13" s="38">
        <v>97000</v>
      </c>
      <c r="I13" s="38">
        <v>255000</v>
      </c>
      <c r="J13" s="38">
        <v>255000</v>
      </c>
      <c r="K13" s="38"/>
      <c r="L13" s="38"/>
      <c r="M13" s="38"/>
      <c r="N13" s="38"/>
      <c r="O13" s="38"/>
      <c r="P13" s="40"/>
      <c r="Q13" s="40"/>
      <c r="R13" s="38"/>
      <c r="S13" s="38"/>
    </row>
    <row r="14" spans="1:19" ht="21" customHeight="1">
      <c r="A14" s="265" t="s">
        <v>374</v>
      </c>
      <c r="B14" s="266"/>
      <c r="C14" s="266"/>
      <c r="D14" s="265"/>
      <c r="E14" s="265"/>
      <c r="F14" s="265"/>
      <c r="G14" s="267"/>
      <c r="H14" s="268"/>
      <c r="I14" s="268"/>
      <c r="J14" s="268"/>
      <c r="K14" s="268"/>
      <c r="L14" s="268"/>
      <c r="M14" s="268"/>
      <c r="N14" s="268"/>
      <c r="O14" s="268"/>
      <c r="P14" s="268"/>
      <c r="Q14" s="268"/>
      <c r="R14" s="268"/>
      <c r="S14" s="268"/>
    </row>
    <row r="15" spans="1:19" ht="14.25" customHeight="1">
      <c r="A15" s="269"/>
      <c r="B15" s="269"/>
      <c r="C15" s="269"/>
      <c r="D15" s="269"/>
      <c r="E15" s="269"/>
      <c r="F15" s="269"/>
      <c r="G15" s="269"/>
      <c r="H15" s="269"/>
      <c r="I15" s="269"/>
      <c r="J15" s="269"/>
      <c r="K15" s="269"/>
      <c r="L15" s="269"/>
      <c r="M15" s="269"/>
      <c r="N15" s="269"/>
      <c r="O15" s="269"/>
      <c r="P15" s="269"/>
      <c r="Q15" s="269"/>
    </row>
  </sheetData>
  <mergeCells count="20">
    <mergeCell ref="A14:S14"/>
    <mergeCell ref="A15:Q15"/>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3:G13"/>
  </mergeCells>
  <phoneticPr fontId="30"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X11"/>
  <sheetViews>
    <sheetView showZeros="0" topLeftCell="F1" workbookViewId="0">
      <pane ySplit="1" topLeftCell="A2" activePane="bottomLeft" state="frozen"/>
      <selection pane="bottomLeft" activeCell="J14" sqref="J14"/>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4" ht="14.25" customHeight="1">
      <c r="A1" s="73"/>
      <c r="B1" s="73"/>
      <c r="C1" s="73"/>
      <c r="D1" s="73"/>
      <c r="E1" s="73"/>
      <c r="F1" s="73"/>
      <c r="G1" s="73"/>
      <c r="H1" s="73"/>
      <c r="I1" s="73"/>
      <c r="J1" s="73"/>
      <c r="K1" s="73"/>
      <c r="L1" s="73"/>
      <c r="M1" s="73"/>
      <c r="N1" s="73"/>
      <c r="O1" s="73"/>
      <c r="P1" s="73"/>
      <c r="Q1" s="73"/>
      <c r="R1" s="73"/>
      <c r="S1" s="73"/>
      <c r="T1" s="73"/>
    </row>
    <row r="2" spans="1:24" ht="16.5" customHeight="1">
      <c r="A2" s="74"/>
      <c r="B2" s="75"/>
      <c r="C2" s="75"/>
      <c r="D2" s="75"/>
      <c r="E2" s="75"/>
      <c r="F2" s="75"/>
      <c r="G2" s="75"/>
      <c r="H2" s="74"/>
      <c r="I2" s="74"/>
      <c r="J2" s="74"/>
      <c r="K2" s="74"/>
      <c r="L2" s="74"/>
      <c r="M2" s="74"/>
      <c r="N2" s="84"/>
      <c r="O2" s="74"/>
      <c r="P2" s="74"/>
      <c r="Q2" s="75"/>
      <c r="R2" s="74"/>
      <c r="S2" s="87"/>
      <c r="T2" s="87" t="s">
        <v>375</v>
      </c>
    </row>
    <row r="3" spans="1:24" ht="41.25" customHeight="1">
      <c r="A3" s="252" t="str">
        <f>"2025"&amp;"年部门政府购买服务预算表"</f>
        <v>2025年部门政府购买服务预算表</v>
      </c>
      <c r="B3" s="195"/>
      <c r="C3" s="195"/>
      <c r="D3" s="195"/>
      <c r="E3" s="195"/>
      <c r="F3" s="195"/>
      <c r="G3" s="195"/>
      <c r="H3" s="282"/>
      <c r="I3" s="282"/>
      <c r="J3" s="282"/>
      <c r="K3" s="282"/>
      <c r="L3" s="282"/>
      <c r="M3" s="282"/>
      <c r="N3" s="283"/>
      <c r="O3" s="282"/>
      <c r="P3" s="282"/>
      <c r="Q3" s="195"/>
      <c r="R3" s="282"/>
      <c r="S3" s="283"/>
      <c r="T3" s="195"/>
    </row>
    <row r="4" spans="1:24" ht="22.5" customHeight="1">
      <c r="A4" s="76" t="s">
        <v>1</v>
      </c>
      <c r="B4" s="77"/>
      <c r="C4" s="77"/>
      <c r="D4" s="77"/>
      <c r="E4" s="77"/>
      <c r="F4" s="77"/>
      <c r="G4" s="77"/>
      <c r="H4" s="76"/>
      <c r="I4" s="76"/>
      <c r="J4" s="85"/>
      <c r="K4" s="85"/>
      <c r="L4" s="85"/>
      <c r="M4" s="85"/>
      <c r="N4" s="84"/>
      <c r="O4" s="74"/>
      <c r="P4" s="74"/>
      <c r="Q4" s="75"/>
      <c r="R4" s="74"/>
      <c r="S4" s="88"/>
      <c r="T4" s="87" t="s">
        <v>2</v>
      </c>
    </row>
    <row r="5" spans="1:24" ht="24" customHeight="1">
      <c r="A5" s="270" t="s">
        <v>182</v>
      </c>
      <c r="B5" s="273" t="s">
        <v>183</v>
      </c>
      <c r="C5" s="273" t="s">
        <v>356</v>
      </c>
      <c r="D5" s="273" t="s">
        <v>376</v>
      </c>
      <c r="E5" s="273" t="s">
        <v>377</v>
      </c>
      <c r="F5" s="273" t="s">
        <v>378</v>
      </c>
      <c r="G5" s="273" t="s">
        <v>379</v>
      </c>
      <c r="H5" s="275" t="s">
        <v>380</v>
      </c>
      <c r="I5" s="275" t="s">
        <v>381</v>
      </c>
      <c r="J5" s="256" t="s">
        <v>190</v>
      </c>
      <c r="K5" s="256"/>
      <c r="L5" s="256"/>
      <c r="M5" s="256"/>
      <c r="N5" s="201"/>
      <c r="O5" s="256"/>
      <c r="P5" s="256"/>
      <c r="Q5" s="200"/>
      <c r="R5" s="256"/>
      <c r="S5" s="201"/>
      <c r="T5" s="202"/>
    </row>
    <row r="6" spans="1:24" ht="24" customHeight="1">
      <c r="A6" s="271"/>
      <c r="B6" s="274"/>
      <c r="C6" s="274"/>
      <c r="D6" s="274"/>
      <c r="E6" s="274"/>
      <c r="F6" s="274"/>
      <c r="G6" s="274"/>
      <c r="H6" s="276"/>
      <c r="I6" s="276"/>
      <c r="J6" s="276" t="s">
        <v>56</v>
      </c>
      <c r="K6" s="276" t="s">
        <v>59</v>
      </c>
      <c r="L6" s="276" t="s">
        <v>362</v>
      </c>
      <c r="M6" s="276" t="s">
        <v>363</v>
      </c>
      <c r="N6" s="278" t="s">
        <v>364</v>
      </c>
      <c r="O6" s="257" t="s">
        <v>365</v>
      </c>
      <c r="P6" s="257"/>
      <c r="Q6" s="258"/>
      <c r="R6" s="257"/>
      <c r="S6" s="259"/>
      <c r="T6" s="260"/>
    </row>
    <row r="7" spans="1:24" ht="54" customHeight="1">
      <c r="A7" s="272"/>
      <c r="B7" s="260"/>
      <c r="C7" s="260"/>
      <c r="D7" s="260"/>
      <c r="E7" s="260"/>
      <c r="F7" s="260"/>
      <c r="G7" s="260"/>
      <c r="H7" s="277"/>
      <c r="I7" s="277"/>
      <c r="J7" s="277"/>
      <c r="K7" s="277" t="s">
        <v>58</v>
      </c>
      <c r="L7" s="277"/>
      <c r="M7" s="277"/>
      <c r="N7" s="279"/>
      <c r="O7" s="79" t="s">
        <v>58</v>
      </c>
      <c r="P7" s="79" t="s">
        <v>65</v>
      </c>
      <c r="Q7" s="78" t="s">
        <v>66</v>
      </c>
      <c r="R7" s="79" t="s">
        <v>67</v>
      </c>
      <c r="S7" s="86" t="s">
        <v>68</v>
      </c>
      <c r="T7" s="78" t="s">
        <v>69</v>
      </c>
    </row>
    <row r="8" spans="1:24" ht="17.25" customHeight="1">
      <c r="A8" s="80">
        <v>1</v>
      </c>
      <c r="B8" s="78">
        <v>2</v>
      </c>
      <c r="C8" s="80">
        <v>3</v>
      </c>
      <c r="D8" s="80">
        <v>4</v>
      </c>
      <c r="E8" s="78">
        <v>5</v>
      </c>
      <c r="F8" s="80">
        <v>6</v>
      </c>
      <c r="G8" s="80">
        <v>7</v>
      </c>
      <c r="H8" s="78">
        <v>8</v>
      </c>
      <c r="I8" s="80">
        <v>9</v>
      </c>
      <c r="J8" s="80">
        <v>10</v>
      </c>
      <c r="K8" s="78">
        <v>11</v>
      </c>
      <c r="L8" s="80">
        <v>12</v>
      </c>
      <c r="M8" s="80">
        <v>13</v>
      </c>
      <c r="N8" s="78">
        <v>14</v>
      </c>
      <c r="O8" s="80">
        <v>15</v>
      </c>
      <c r="P8" s="80">
        <v>16</v>
      </c>
      <c r="Q8" s="78">
        <v>17</v>
      </c>
      <c r="R8" s="80">
        <v>18</v>
      </c>
      <c r="S8" s="80">
        <v>19</v>
      </c>
      <c r="T8" s="80">
        <v>20</v>
      </c>
    </row>
    <row r="9" spans="1:24" ht="21" customHeight="1">
      <c r="A9" s="81"/>
      <c r="B9" s="82"/>
      <c r="C9" s="82"/>
      <c r="D9" s="82"/>
      <c r="E9" s="82"/>
      <c r="F9" s="82"/>
      <c r="G9" s="82"/>
      <c r="H9" s="83"/>
      <c r="I9" s="83"/>
      <c r="J9" s="40"/>
      <c r="K9" s="40"/>
      <c r="L9" s="40"/>
      <c r="M9" s="40"/>
      <c r="N9" s="40"/>
      <c r="O9" s="40"/>
      <c r="P9" s="40"/>
      <c r="Q9" s="40"/>
      <c r="R9" s="40"/>
      <c r="S9" s="40"/>
      <c r="T9" s="40"/>
    </row>
    <row r="10" spans="1:24" ht="21" customHeight="1">
      <c r="A10" s="261" t="s">
        <v>173</v>
      </c>
      <c r="B10" s="262"/>
      <c r="C10" s="262"/>
      <c r="D10" s="262"/>
      <c r="E10" s="262"/>
      <c r="F10" s="262"/>
      <c r="G10" s="262"/>
      <c r="H10" s="263"/>
      <c r="I10" s="280"/>
      <c r="J10" s="40"/>
      <c r="K10" s="40"/>
      <c r="L10" s="40"/>
      <c r="M10" s="40"/>
      <c r="N10" s="40"/>
      <c r="O10" s="40"/>
      <c r="P10" s="40"/>
      <c r="Q10" s="40"/>
      <c r="R10" s="40"/>
      <c r="S10" s="40"/>
      <c r="T10" s="40"/>
    </row>
    <row r="11" spans="1:24" ht="14.25" customHeight="1">
      <c r="G11" s="281" t="s">
        <v>382</v>
      </c>
      <c r="H11" s="281"/>
      <c r="I11" s="281"/>
      <c r="J11" s="281"/>
      <c r="K11" s="281"/>
      <c r="L11" s="281"/>
      <c r="M11" s="281"/>
      <c r="N11" s="281"/>
      <c r="O11" s="281"/>
      <c r="P11" s="281"/>
      <c r="Q11" s="281"/>
      <c r="R11" s="281"/>
      <c r="S11" s="281"/>
      <c r="T11" s="281"/>
      <c r="U11" s="281"/>
      <c r="V11" s="281"/>
      <c r="W11" s="281"/>
      <c r="X11" s="281"/>
    </row>
  </sheetData>
  <mergeCells count="19">
    <mergeCell ref="A3:T3"/>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honeticPr fontId="30"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0"/>
  <sheetViews>
    <sheetView showZeros="0" workbookViewId="0">
      <pane ySplit="1" topLeftCell="A2" activePane="bottomLeft" state="frozen"/>
      <selection pane="bottomLeft" activeCell="A4" sqref="A4:D4"/>
    </sheetView>
  </sheetViews>
  <sheetFormatPr defaultColWidth="9.125" defaultRowHeight="14.25" customHeight="1"/>
  <cols>
    <col min="1" max="1" width="44.25" style="27" customWidth="1"/>
    <col min="2" max="5" width="20" style="27" customWidth="1"/>
    <col min="6" max="16384" width="9.125" style="27"/>
  </cols>
  <sheetData>
    <row r="1" spans="1:5" ht="14.25" customHeight="1">
      <c r="A1" s="28"/>
      <c r="B1" s="28"/>
      <c r="C1" s="28"/>
      <c r="D1" s="28"/>
      <c r="E1" s="28"/>
    </row>
    <row r="2" spans="1:5" ht="17.25" customHeight="1">
      <c r="D2" s="67"/>
      <c r="E2" s="30" t="s">
        <v>383</v>
      </c>
    </row>
    <row r="3" spans="1:5" ht="41.25" customHeight="1">
      <c r="A3" s="284" t="str">
        <f>"2025"&amp;"年对下转移支付预算表"</f>
        <v>2025年对下转移支付预算表</v>
      </c>
      <c r="B3" s="217"/>
      <c r="C3" s="217"/>
      <c r="D3" s="217"/>
      <c r="E3" s="239"/>
    </row>
    <row r="4" spans="1:5" ht="18" customHeight="1">
      <c r="A4" s="285" t="s">
        <v>1</v>
      </c>
      <c r="B4" s="286"/>
      <c r="C4" s="286"/>
      <c r="D4" s="287"/>
      <c r="E4" s="32" t="s">
        <v>2</v>
      </c>
    </row>
    <row r="5" spans="1:5" ht="19.5" customHeight="1">
      <c r="A5" s="223" t="s">
        <v>384</v>
      </c>
      <c r="B5" s="220" t="s">
        <v>190</v>
      </c>
      <c r="C5" s="221"/>
      <c r="D5" s="221"/>
      <c r="E5" s="288" t="s">
        <v>385</v>
      </c>
    </row>
    <row r="6" spans="1:5" ht="40.5" customHeight="1">
      <c r="A6" s="225"/>
      <c r="B6" s="41" t="s">
        <v>56</v>
      </c>
      <c r="C6" s="33" t="s">
        <v>59</v>
      </c>
      <c r="D6" s="68" t="s">
        <v>362</v>
      </c>
      <c r="E6" s="288"/>
    </row>
    <row r="7" spans="1:5" ht="19.5" customHeight="1">
      <c r="A7" s="36">
        <v>1</v>
      </c>
      <c r="B7" s="36">
        <v>2</v>
      </c>
      <c r="C7" s="36">
        <v>3</v>
      </c>
      <c r="D7" s="69">
        <v>4</v>
      </c>
      <c r="E7" s="70">
        <v>24</v>
      </c>
    </row>
    <row r="8" spans="1:5" ht="19.5" customHeight="1">
      <c r="A8" s="42"/>
      <c r="B8" s="71"/>
      <c r="C8" s="71"/>
      <c r="D8" s="71"/>
      <c r="E8" s="71"/>
    </row>
    <row r="9" spans="1:5" ht="19.5" customHeight="1">
      <c r="A9" s="63"/>
      <c r="B9" s="71"/>
      <c r="C9" s="71"/>
      <c r="D9" s="71"/>
      <c r="E9" s="71"/>
    </row>
    <row r="10" spans="1:5" ht="33.950000000000003" customHeight="1">
      <c r="A10" s="72" t="s">
        <v>386</v>
      </c>
    </row>
  </sheetData>
  <mergeCells count="5">
    <mergeCell ref="A3:E3"/>
    <mergeCell ref="A4:D4"/>
    <mergeCell ref="B5:D5"/>
    <mergeCell ref="A5:A6"/>
    <mergeCell ref="E5:E6"/>
  </mergeCells>
  <phoneticPr fontId="30"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A4" sqref="A4:H4"/>
    </sheetView>
  </sheetViews>
  <sheetFormatPr defaultColWidth="9.125" defaultRowHeight="12" customHeight="1"/>
  <cols>
    <col min="1" max="1" width="55.375" style="27" customWidth="1"/>
    <col min="2" max="2" width="29" style="27" customWidth="1"/>
    <col min="3" max="5" width="23.625" style="27" customWidth="1"/>
    <col min="6" max="6" width="11.25" style="27" customWidth="1"/>
    <col min="7" max="7" width="25.125" style="27" customWidth="1"/>
    <col min="8" max="8" width="15.625" style="27" customWidth="1"/>
    <col min="9" max="9" width="13.375" style="27" customWidth="1"/>
    <col min="10" max="10" width="18.875" style="27" customWidth="1"/>
    <col min="11" max="16384" width="9.125" style="27"/>
  </cols>
  <sheetData>
    <row r="1" spans="1:10" ht="12" customHeight="1">
      <c r="A1" s="28"/>
      <c r="B1" s="28"/>
      <c r="C1" s="28"/>
      <c r="D1" s="28"/>
      <c r="E1" s="28"/>
      <c r="F1" s="28"/>
      <c r="G1" s="28"/>
      <c r="H1" s="28"/>
      <c r="I1" s="28"/>
      <c r="J1" s="28"/>
    </row>
    <row r="2" spans="1:10" ht="16.5" customHeight="1">
      <c r="J2" s="30" t="s">
        <v>387</v>
      </c>
    </row>
    <row r="3" spans="1:10" ht="41.25" customHeight="1">
      <c r="A3" s="238" t="str">
        <f>"2025"&amp;"年对下转移支付绩效目标表"</f>
        <v>2025年对下转移支付绩效目标表</v>
      </c>
      <c r="B3" s="217"/>
      <c r="C3" s="217"/>
      <c r="D3" s="217"/>
      <c r="E3" s="217"/>
      <c r="F3" s="239"/>
      <c r="G3" s="217"/>
      <c r="H3" s="239"/>
      <c r="I3" s="239"/>
      <c r="J3" s="217"/>
    </row>
    <row r="4" spans="1:10" ht="17.25" customHeight="1">
      <c r="A4" s="218" t="s">
        <v>1</v>
      </c>
      <c r="B4" s="141"/>
      <c r="C4" s="141"/>
      <c r="D4" s="141"/>
      <c r="E4" s="141"/>
      <c r="F4" s="141"/>
      <c r="G4" s="141"/>
      <c r="H4" s="141"/>
    </row>
    <row r="5" spans="1:10" ht="44.25" customHeight="1">
      <c r="A5" s="61" t="s">
        <v>384</v>
      </c>
      <c r="B5" s="61" t="s">
        <v>278</v>
      </c>
      <c r="C5" s="61" t="s">
        <v>279</v>
      </c>
      <c r="D5" s="61" t="s">
        <v>280</v>
      </c>
      <c r="E5" s="61" t="s">
        <v>281</v>
      </c>
      <c r="F5" s="62" t="s">
        <v>282</v>
      </c>
      <c r="G5" s="61" t="s">
        <v>283</v>
      </c>
      <c r="H5" s="62" t="s">
        <v>284</v>
      </c>
      <c r="I5" s="62" t="s">
        <v>285</v>
      </c>
      <c r="J5" s="61" t="s">
        <v>286</v>
      </c>
    </row>
    <row r="6" spans="1:10" ht="14.25" customHeight="1">
      <c r="A6" s="61">
        <v>1</v>
      </c>
      <c r="B6" s="61">
        <v>2</v>
      </c>
      <c r="C6" s="61">
        <v>3</v>
      </c>
      <c r="D6" s="61">
        <v>4</v>
      </c>
      <c r="E6" s="61">
        <v>5</v>
      </c>
      <c r="F6" s="62">
        <v>6</v>
      </c>
      <c r="G6" s="61">
        <v>7</v>
      </c>
      <c r="H6" s="62">
        <v>8</v>
      </c>
      <c r="I6" s="62">
        <v>9</v>
      </c>
      <c r="J6" s="61">
        <v>10</v>
      </c>
    </row>
    <row r="7" spans="1:10" ht="42" customHeight="1">
      <c r="A7" s="42"/>
      <c r="B7" s="63"/>
      <c r="C7" s="63"/>
      <c r="D7" s="63"/>
      <c r="E7" s="52"/>
      <c r="F7" s="64"/>
      <c r="G7" s="52"/>
      <c r="H7" s="64"/>
      <c r="I7" s="64"/>
      <c r="J7" s="52"/>
    </row>
    <row r="8" spans="1:10" ht="42" customHeight="1">
      <c r="A8" s="42"/>
      <c r="B8" s="43"/>
      <c r="C8" s="43"/>
      <c r="D8" s="43"/>
      <c r="E8" s="42"/>
      <c r="F8" s="43"/>
      <c r="G8" s="42"/>
      <c r="H8" s="43"/>
      <c r="I8" s="43"/>
      <c r="J8" s="42"/>
    </row>
    <row r="9" spans="1:10" ht="45" customHeight="1">
      <c r="A9" s="65" t="s">
        <v>388</v>
      </c>
      <c r="B9" s="66"/>
      <c r="C9" s="66"/>
    </row>
  </sheetData>
  <mergeCells count="2">
    <mergeCell ref="A3:J3"/>
    <mergeCell ref="A4:H4"/>
  </mergeCells>
  <phoneticPr fontId="30"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workbookViewId="0">
      <pane ySplit="1" topLeftCell="A2" activePane="bottomLeft" state="frozen"/>
      <selection pane="bottomLeft" activeCell="A10" sqref="A10:H10"/>
    </sheetView>
  </sheetViews>
  <sheetFormatPr defaultColWidth="10.375" defaultRowHeight="14.25" customHeight="1"/>
  <cols>
    <col min="1" max="3" width="33.75" style="27" customWidth="1"/>
    <col min="4" max="4" width="45.625" style="27" customWidth="1"/>
    <col min="5" max="5" width="27.625" style="27" customWidth="1"/>
    <col min="6" max="6" width="21.75" style="27" customWidth="1"/>
    <col min="7" max="9" width="26.25" style="27" customWidth="1"/>
    <col min="10" max="16384" width="10.375" style="27"/>
  </cols>
  <sheetData>
    <row r="1" spans="1:9" ht="14.25" customHeight="1">
      <c r="A1" s="28"/>
      <c r="B1" s="28"/>
      <c r="C1" s="28"/>
      <c r="D1" s="28"/>
      <c r="E1" s="28"/>
      <c r="F1" s="28"/>
      <c r="G1" s="28"/>
      <c r="H1" s="28"/>
      <c r="I1" s="28"/>
    </row>
    <row r="2" spans="1:9" ht="14.25" customHeight="1">
      <c r="A2" s="289" t="s">
        <v>389</v>
      </c>
      <c r="B2" s="290"/>
      <c r="C2" s="290"/>
      <c r="D2" s="291"/>
      <c r="E2" s="291"/>
      <c r="F2" s="291"/>
      <c r="G2" s="290"/>
      <c r="H2" s="290"/>
      <c r="I2" s="291"/>
    </row>
    <row r="3" spans="1:9" ht="41.25" customHeight="1">
      <c r="A3" s="140" t="str">
        <f>"2025"&amp;"年新增资产配置预算表"</f>
        <v>2025年新增资产配置预算表</v>
      </c>
      <c r="B3" s="189"/>
      <c r="C3" s="189"/>
      <c r="D3" s="188"/>
      <c r="E3" s="188"/>
      <c r="F3" s="188"/>
      <c r="G3" s="189"/>
      <c r="H3" s="189"/>
      <c r="I3" s="188"/>
    </row>
    <row r="4" spans="1:9" ht="14.25" customHeight="1">
      <c r="A4" s="142" t="s">
        <v>1</v>
      </c>
      <c r="B4" s="292"/>
      <c r="C4" s="292"/>
      <c r="D4" s="51"/>
      <c r="F4" s="50"/>
      <c r="G4" s="49"/>
      <c r="H4" s="49"/>
      <c r="I4" s="60" t="s">
        <v>2</v>
      </c>
    </row>
    <row r="5" spans="1:9" ht="28.5" customHeight="1">
      <c r="A5" s="153" t="s">
        <v>182</v>
      </c>
      <c r="B5" s="192" t="s">
        <v>183</v>
      </c>
      <c r="C5" s="153" t="s">
        <v>390</v>
      </c>
      <c r="D5" s="153" t="s">
        <v>391</v>
      </c>
      <c r="E5" s="153" t="s">
        <v>392</v>
      </c>
      <c r="F5" s="153" t="s">
        <v>393</v>
      </c>
      <c r="G5" s="192" t="s">
        <v>394</v>
      </c>
      <c r="H5" s="192"/>
      <c r="I5" s="153"/>
    </row>
    <row r="6" spans="1:9" ht="21" customHeight="1">
      <c r="A6" s="153"/>
      <c r="B6" s="194"/>
      <c r="C6" s="194"/>
      <c r="D6" s="193"/>
      <c r="E6" s="194"/>
      <c r="F6" s="194"/>
      <c r="G6" s="47" t="s">
        <v>360</v>
      </c>
      <c r="H6" s="47" t="s">
        <v>395</v>
      </c>
      <c r="I6" s="47" t="s">
        <v>396</v>
      </c>
    </row>
    <row r="7" spans="1:9" ht="17.25" customHeight="1">
      <c r="A7" s="52" t="s">
        <v>82</v>
      </c>
      <c r="B7" s="53"/>
      <c r="C7" s="54" t="s">
        <v>83</v>
      </c>
      <c r="D7" s="52" t="s">
        <v>84</v>
      </c>
      <c r="E7" s="55" t="s">
        <v>85</v>
      </c>
      <c r="F7" s="52" t="s">
        <v>86</v>
      </c>
      <c r="G7" s="54" t="s">
        <v>87</v>
      </c>
      <c r="H7" s="56" t="s">
        <v>88</v>
      </c>
      <c r="I7" s="55" t="s">
        <v>89</v>
      </c>
    </row>
    <row r="8" spans="1:9" ht="19.5" customHeight="1">
      <c r="A8" s="42"/>
      <c r="B8" s="43"/>
      <c r="C8" s="43"/>
      <c r="D8" s="42"/>
      <c r="E8" s="43"/>
      <c r="F8" s="56"/>
      <c r="G8" s="57"/>
      <c r="H8" s="58"/>
      <c r="I8" s="58"/>
    </row>
    <row r="9" spans="1:9" ht="19.5" customHeight="1">
      <c r="A9" s="293" t="s">
        <v>56</v>
      </c>
      <c r="B9" s="294"/>
      <c r="C9" s="294"/>
      <c r="D9" s="295"/>
      <c r="E9" s="296"/>
      <c r="F9" s="296"/>
      <c r="G9" s="57"/>
      <c r="H9" s="58"/>
      <c r="I9" s="58"/>
    </row>
    <row r="10" spans="1:9" ht="14.25" customHeight="1">
      <c r="A10" s="297" t="s">
        <v>397</v>
      </c>
      <c r="B10" s="297"/>
      <c r="C10" s="297"/>
      <c r="D10" s="297"/>
      <c r="E10" s="297"/>
      <c r="F10" s="297"/>
      <c r="G10" s="297"/>
      <c r="H10" s="297"/>
    </row>
  </sheetData>
  <mergeCells count="12">
    <mergeCell ref="A10:H10"/>
    <mergeCell ref="A5:A6"/>
    <mergeCell ref="B5:B6"/>
    <mergeCell ref="C5:C6"/>
    <mergeCell ref="D5:D6"/>
    <mergeCell ref="E5:E6"/>
    <mergeCell ref="F5:F6"/>
    <mergeCell ref="A2:I2"/>
    <mergeCell ref="A3:I3"/>
    <mergeCell ref="A4:C4"/>
    <mergeCell ref="G5:I5"/>
    <mergeCell ref="A9:F9"/>
  </mergeCells>
  <phoneticPr fontId="30"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E15" sqref="E15"/>
    </sheetView>
  </sheetViews>
  <sheetFormatPr defaultColWidth="9.125" defaultRowHeight="14.25" customHeight="1"/>
  <cols>
    <col min="1" max="1" width="19.25" style="27" customWidth="1"/>
    <col min="2" max="2" width="33.875" style="27" customWidth="1"/>
    <col min="3" max="3" width="23.875" style="27" customWidth="1"/>
    <col min="4" max="4" width="11.125" style="27" customWidth="1"/>
    <col min="5" max="5" width="17.75" style="27" customWidth="1"/>
    <col min="6" max="6" width="9.875" style="27" customWidth="1"/>
    <col min="7" max="7" width="17.75" style="27" customWidth="1"/>
    <col min="8" max="11" width="23.125" style="27" customWidth="1"/>
    <col min="12" max="16384" width="9.125" style="27"/>
  </cols>
  <sheetData>
    <row r="1" spans="1:11" ht="14.25" customHeight="1">
      <c r="A1" s="28"/>
      <c r="B1" s="28"/>
      <c r="C1" s="28"/>
      <c r="D1" s="28"/>
      <c r="E1" s="28"/>
      <c r="F1" s="28"/>
      <c r="G1" s="28"/>
      <c r="H1" s="28"/>
      <c r="I1" s="28"/>
      <c r="J1" s="28"/>
      <c r="K1" s="28"/>
    </row>
    <row r="2" spans="1:11" ht="14.25" customHeight="1">
      <c r="D2" s="29"/>
      <c r="E2" s="29"/>
      <c r="F2" s="29"/>
      <c r="G2" s="29"/>
      <c r="K2" s="30" t="s">
        <v>398</v>
      </c>
    </row>
    <row r="3" spans="1:11" ht="41.25" customHeight="1">
      <c r="A3" s="217" t="str">
        <f>"2025"&amp;"年上级转移支付补助项目支出预算表"</f>
        <v>2025年上级转移支付补助项目支出预算表</v>
      </c>
      <c r="B3" s="217"/>
      <c r="C3" s="217"/>
      <c r="D3" s="217"/>
      <c r="E3" s="217"/>
      <c r="F3" s="217"/>
      <c r="G3" s="217"/>
      <c r="H3" s="217"/>
      <c r="I3" s="217"/>
      <c r="J3" s="217"/>
      <c r="K3" s="217"/>
    </row>
    <row r="4" spans="1:11" ht="13.5" customHeight="1">
      <c r="A4" s="218" t="s">
        <v>1</v>
      </c>
      <c r="B4" s="219"/>
      <c r="C4" s="219"/>
      <c r="D4" s="219"/>
      <c r="E4" s="219"/>
      <c r="F4" s="219"/>
      <c r="G4" s="219"/>
      <c r="H4" s="31"/>
      <c r="I4" s="31"/>
      <c r="J4" s="31"/>
      <c r="K4" s="32" t="s">
        <v>2</v>
      </c>
    </row>
    <row r="5" spans="1:11" ht="21.75" customHeight="1">
      <c r="A5" s="235" t="s">
        <v>262</v>
      </c>
      <c r="B5" s="235" t="s">
        <v>185</v>
      </c>
      <c r="C5" s="235" t="s">
        <v>263</v>
      </c>
      <c r="D5" s="226" t="s">
        <v>186</v>
      </c>
      <c r="E5" s="226" t="s">
        <v>187</v>
      </c>
      <c r="F5" s="226" t="s">
        <v>264</v>
      </c>
      <c r="G5" s="226" t="s">
        <v>265</v>
      </c>
      <c r="H5" s="223" t="s">
        <v>56</v>
      </c>
      <c r="I5" s="220" t="s">
        <v>399</v>
      </c>
      <c r="J5" s="221"/>
      <c r="K5" s="222"/>
    </row>
    <row r="6" spans="1:11" ht="21.75" customHeight="1">
      <c r="A6" s="236"/>
      <c r="B6" s="236"/>
      <c r="C6" s="236"/>
      <c r="D6" s="228"/>
      <c r="E6" s="228"/>
      <c r="F6" s="228"/>
      <c r="G6" s="228"/>
      <c r="H6" s="224"/>
      <c r="I6" s="226" t="s">
        <v>59</v>
      </c>
      <c r="J6" s="226" t="s">
        <v>60</v>
      </c>
      <c r="K6" s="226" t="s">
        <v>61</v>
      </c>
    </row>
    <row r="7" spans="1:11" ht="40.5" customHeight="1">
      <c r="A7" s="237"/>
      <c r="B7" s="237"/>
      <c r="C7" s="237"/>
      <c r="D7" s="227"/>
      <c r="E7" s="227"/>
      <c r="F7" s="227"/>
      <c r="G7" s="227"/>
      <c r="H7" s="225"/>
      <c r="I7" s="227" t="s">
        <v>58</v>
      </c>
      <c r="J7" s="227"/>
      <c r="K7" s="227"/>
    </row>
    <row r="8" spans="1:11" ht="15" customHeight="1">
      <c r="A8" s="36">
        <v>1</v>
      </c>
      <c r="B8" s="36">
        <v>2</v>
      </c>
      <c r="C8" s="36">
        <v>3</v>
      </c>
      <c r="D8" s="36">
        <v>4</v>
      </c>
      <c r="E8" s="36">
        <v>5</v>
      </c>
      <c r="F8" s="36">
        <v>6</v>
      </c>
      <c r="G8" s="36">
        <v>7</v>
      </c>
      <c r="H8" s="36">
        <v>8</v>
      </c>
      <c r="I8" s="36">
        <v>9</v>
      </c>
      <c r="J8" s="47">
        <v>10</v>
      </c>
      <c r="K8" s="47">
        <v>11</v>
      </c>
    </row>
    <row r="9" spans="1:11" ht="18.75" customHeight="1">
      <c r="A9" s="42"/>
      <c r="B9" s="43"/>
      <c r="C9" s="42"/>
      <c r="D9" s="42"/>
      <c r="E9" s="42"/>
      <c r="F9" s="42"/>
      <c r="G9" s="42"/>
      <c r="H9" s="44"/>
      <c r="I9" s="48"/>
      <c r="J9" s="48"/>
      <c r="K9" s="44"/>
    </row>
    <row r="10" spans="1:11" ht="18.75" customHeight="1">
      <c r="A10" s="43"/>
      <c r="B10" s="43"/>
      <c r="C10" s="43"/>
      <c r="D10" s="43"/>
      <c r="E10" s="43"/>
      <c r="F10" s="43"/>
      <c r="G10" s="43"/>
      <c r="H10" s="45"/>
      <c r="I10" s="45"/>
      <c r="J10" s="45"/>
      <c r="K10" s="44"/>
    </row>
    <row r="11" spans="1:11" ht="18.75" customHeight="1">
      <c r="A11" s="233" t="s">
        <v>173</v>
      </c>
      <c r="B11" s="234"/>
      <c r="C11" s="234"/>
      <c r="D11" s="234"/>
      <c r="E11" s="234"/>
      <c r="F11" s="234"/>
      <c r="G11" s="173"/>
      <c r="H11" s="45"/>
      <c r="I11" s="45"/>
      <c r="J11" s="45"/>
      <c r="K11" s="44"/>
    </row>
    <row r="12" spans="1:11" ht="14.25" customHeight="1">
      <c r="A12" s="46" t="s">
        <v>400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30"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4"/>
  <sheetViews>
    <sheetView showZeros="0" workbookViewId="0">
      <pane ySplit="1" topLeftCell="A2" activePane="bottomLeft" state="frozen"/>
      <selection pane="bottomLeft" activeCell="E21" sqref="E21"/>
    </sheetView>
  </sheetViews>
  <sheetFormatPr defaultColWidth="9.125" defaultRowHeight="14.25" customHeight="1"/>
  <cols>
    <col min="1" max="1" width="35.25" style="27" customWidth="1"/>
    <col min="2" max="4" width="28" style="27" customWidth="1"/>
    <col min="5" max="7" width="23.875" style="27" customWidth="1"/>
    <col min="8" max="16384" width="9.125" style="27"/>
  </cols>
  <sheetData>
    <row r="1" spans="1:7" ht="14.25" customHeight="1">
      <c r="A1" s="28"/>
      <c r="B1" s="28"/>
      <c r="C1" s="28"/>
      <c r="D1" s="28"/>
      <c r="E1" s="28"/>
      <c r="F1" s="28"/>
      <c r="G1" s="28"/>
    </row>
    <row r="2" spans="1:7" ht="13.5" customHeight="1">
      <c r="D2" s="29"/>
      <c r="G2" s="30" t="s">
        <v>401</v>
      </c>
    </row>
    <row r="3" spans="1:7" ht="41.25" customHeight="1">
      <c r="A3" s="217" t="str">
        <f>"2025"&amp;"年部门项目中期规划预算表"</f>
        <v>2025年部门项目中期规划预算表</v>
      </c>
      <c r="B3" s="217"/>
      <c r="C3" s="217"/>
      <c r="D3" s="217"/>
      <c r="E3" s="217"/>
      <c r="F3" s="217"/>
      <c r="G3" s="217"/>
    </row>
    <row r="4" spans="1:7" ht="13.5" customHeight="1">
      <c r="A4" s="218" t="s">
        <v>1</v>
      </c>
      <c r="B4" s="219"/>
      <c r="C4" s="219"/>
      <c r="D4" s="219"/>
      <c r="E4" s="31"/>
      <c r="F4" s="31"/>
      <c r="G4" s="32" t="s">
        <v>2</v>
      </c>
    </row>
    <row r="5" spans="1:7" ht="21.75" customHeight="1">
      <c r="A5" s="235" t="s">
        <v>263</v>
      </c>
      <c r="B5" s="235" t="s">
        <v>262</v>
      </c>
      <c r="C5" s="235" t="s">
        <v>185</v>
      </c>
      <c r="D5" s="226" t="s">
        <v>402</v>
      </c>
      <c r="E5" s="220" t="s">
        <v>59</v>
      </c>
      <c r="F5" s="221"/>
      <c r="G5" s="222"/>
    </row>
    <row r="6" spans="1:7" ht="21.75" customHeight="1">
      <c r="A6" s="236"/>
      <c r="B6" s="236"/>
      <c r="C6" s="236"/>
      <c r="D6" s="228"/>
      <c r="E6" s="223" t="str">
        <f>"2025"&amp;"年"</f>
        <v>2025年</v>
      </c>
      <c r="F6" s="226" t="str">
        <f>("2025"+1)&amp;"年"</f>
        <v>2026年</v>
      </c>
      <c r="G6" s="226" t="str">
        <f>("2025"+2)&amp;"年"</f>
        <v>2027年</v>
      </c>
    </row>
    <row r="7" spans="1:7" ht="40.5" customHeight="1">
      <c r="A7" s="237"/>
      <c r="B7" s="237"/>
      <c r="C7" s="237"/>
      <c r="D7" s="227"/>
      <c r="E7" s="225"/>
      <c r="F7" s="227" t="s">
        <v>58</v>
      </c>
      <c r="G7" s="227"/>
    </row>
    <row r="8" spans="1:7" ht="15" customHeight="1">
      <c r="A8" s="36">
        <v>1</v>
      </c>
      <c r="B8" s="36">
        <v>2</v>
      </c>
      <c r="C8" s="36">
        <v>3</v>
      </c>
      <c r="D8" s="36">
        <v>4</v>
      </c>
      <c r="E8" s="36">
        <v>5</v>
      </c>
      <c r="F8" s="36">
        <v>6</v>
      </c>
      <c r="G8" s="36">
        <v>7</v>
      </c>
    </row>
    <row r="9" spans="1:7" s="26" customFormat="1" ht="14.25" customHeight="1">
      <c r="A9" s="37" t="s">
        <v>70</v>
      </c>
      <c r="B9" s="38"/>
      <c r="C9" s="38"/>
      <c r="D9" s="38"/>
      <c r="E9" s="38">
        <v>500000</v>
      </c>
      <c r="F9" s="38"/>
      <c r="G9" s="38"/>
    </row>
    <row r="10" spans="1:7" s="26" customFormat="1" ht="17.25" customHeight="1">
      <c r="A10" s="19"/>
      <c r="B10" s="39" t="s">
        <v>403</v>
      </c>
      <c r="C10" s="39" t="s">
        <v>270</v>
      </c>
      <c r="D10" s="19" t="s">
        <v>404</v>
      </c>
      <c r="E10" s="40">
        <v>140000</v>
      </c>
      <c r="F10" s="40"/>
      <c r="G10" s="40"/>
    </row>
    <row r="11" spans="1:7" s="26" customFormat="1" ht="17.25" customHeight="1">
      <c r="A11" s="15"/>
      <c r="B11" s="39" t="s">
        <v>403</v>
      </c>
      <c r="C11" s="39" t="s">
        <v>272</v>
      </c>
      <c r="D11" s="19" t="s">
        <v>404</v>
      </c>
      <c r="E11" s="40">
        <v>94286</v>
      </c>
      <c r="F11" s="40"/>
      <c r="G11" s="40"/>
    </row>
    <row r="12" spans="1:7" s="26" customFormat="1" ht="17.25" customHeight="1">
      <c r="A12" s="15"/>
      <c r="B12" s="39" t="s">
        <v>403</v>
      </c>
      <c r="C12" s="39" t="s">
        <v>274</v>
      </c>
      <c r="D12" s="19" t="s">
        <v>404</v>
      </c>
      <c r="E12" s="40">
        <v>198114</v>
      </c>
      <c r="F12" s="40"/>
      <c r="G12" s="40"/>
    </row>
    <row r="13" spans="1:7" s="26" customFormat="1" ht="17.25" customHeight="1">
      <c r="A13" s="15"/>
      <c r="B13" s="39" t="s">
        <v>403</v>
      </c>
      <c r="C13" s="39" t="s">
        <v>276</v>
      </c>
      <c r="D13" s="19" t="s">
        <v>404</v>
      </c>
      <c r="E13" s="40">
        <v>67600</v>
      </c>
      <c r="F13" s="40"/>
      <c r="G13" s="40"/>
    </row>
    <row r="14" spans="1:7" ht="18.75" customHeight="1">
      <c r="A14" s="298" t="s">
        <v>56</v>
      </c>
      <c r="B14" s="299" t="s">
        <v>405</v>
      </c>
      <c r="C14" s="299"/>
      <c r="D14" s="300"/>
      <c r="E14" s="40">
        <v>500000</v>
      </c>
      <c r="F14" s="40"/>
      <c r="G14" s="40"/>
    </row>
  </sheetData>
  <mergeCells count="11">
    <mergeCell ref="A3:G3"/>
    <mergeCell ref="A4:D4"/>
    <mergeCell ref="E5:G5"/>
    <mergeCell ref="A14:D14"/>
    <mergeCell ref="A5:A7"/>
    <mergeCell ref="B5:B7"/>
    <mergeCell ref="C5:C7"/>
    <mergeCell ref="D5:D7"/>
    <mergeCell ref="E6:E7"/>
    <mergeCell ref="F6:F7"/>
    <mergeCell ref="G6:G7"/>
  </mergeCells>
  <phoneticPr fontId="30" type="noConversion"/>
  <printOptions horizontalCentered="1"/>
  <pageMargins left="0.37" right="0.37" top="0.56000000000000005" bottom="0.56000000000000005" header="0.48" footer="0.48"/>
  <pageSetup paperSize="9" scale="56" orientation="landscape"/>
</worksheet>
</file>

<file path=xl/worksheets/sheet18.xml><?xml version="1.0" encoding="utf-8"?>
<worksheet xmlns="http://schemas.openxmlformats.org/spreadsheetml/2006/main" xmlns:r="http://schemas.openxmlformats.org/officeDocument/2006/relationships">
  <dimension ref="A1:J38"/>
  <sheetViews>
    <sheetView tabSelected="1" workbookViewId="0">
      <selection activeCell="C8" sqref="C8:I8"/>
    </sheetView>
  </sheetViews>
  <sheetFormatPr defaultColWidth="9" defaultRowHeight="12.75"/>
  <cols>
    <col min="1" max="1" width="16.625" style="3" customWidth="1"/>
    <col min="2" max="2" width="20" style="3" customWidth="1"/>
    <col min="3" max="5" width="13.125" style="3" customWidth="1"/>
    <col min="6" max="8" width="17.5" style="3" customWidth="1"/>
    <col min="9" max="9" width="15.75" style="3" customWidth="1"/>
    <col min="10" max="10" width="16.375" style="3" customWidth="1"/>
    <col min="11" max="16384" width="9" style="4"/>
  </cols>
  <sheetData>
    <row r="1" spans="1:10">
      <c r="J1" s="21" t="s">
        <v>406</v>
      </c>
    </row>
    <row r="2" spans="1:10" s="1" customFormat="1" ht="47.1" customHeight="1">
      <c r="A2" s="301" t="s">
        <v>407</v>
      </c>
      <c r="B2" s="301"/>
      <c r="C2" s="301"/>
      <c r="D2" s="301"/>
      <c r="E2" s="301"/>
      <c r="F2" s="301"/>
      <c r="G2" s="301"/>
      <c r="H2" s="301"/>
      <c r="I2" s="301"/>
      <c r="J2" s="22"/>
    </row>
    <row r="3" spans="1:10" s="2" customFormat="1" ht="31.5">
      <c r="A3" s="302" t="str">
        <f>"单位名称："&amp;"昆明市晋宁区人民政府办公室"</f>
        <v>单位名称：昆明市晋宁区人民政府办公室</v>
      </c>
      <c r="B3" s="302"/>
      <c r="C3" s="303"/>
      <c r="D3" s="5"/>
      <c r="E3" s="5"/>
      <c r="F3" s="5"/>
      <c r="G3" s="5"/>
      <c r="H3" s="5"/>
      <c r="I3" s="5"/>
      <c r="J3" s="139" t="s">
        <v>2</v>
      </c>
    </row>
    <row r="4" spans="1:10" ht="15" customHeight="1">
      <c r="A4" s="6" t="s">
        <v>408</v>
      </c>
      <c r="B4" s="304" t="s">
        <v>409</v>
      </c>
      <c r="C4" s="305"/>
      <c r="D4" s="305"/>
      <c r="E4" s="306"/>
      <c r="F4" s="307" t="s">
        <v>410</v>
      </c>
      <c r="G4" s="306"/>
      <c r="H4" s="308" t="s">
        <v>70</v>
      </c>
      <c r="I4" s="305"/>
      <c r="J4" s="306"/>
    </row>
    <row r="5" spans="1:10" ht="17.25" customHeight="1">
      <c r="A5" s="203" t="s">
        <v>411</v>
      </c>
      <c r="B5" s="179"/>
      <c r="C5" s="179"/>
      <c r="D5" s="179"/>
      <c r="E5" s="179"/>
      <c r="F5" s="179"/>
      <c r="G5" s="179"/>
      <c r="H5" s="179"/>
      <c r="I5" s="180"/>
      <c r="J5" s="23" t="s">
        <v>412</v>
      </c>
    </row>
    <row r="6" spans="1:10" ht="179.1" customHeight="1">
      <c r="A6" s="314" t="s">
        <v>413</v>
      </c>
      <c r="B6" s="8" t="s">
        <v>414</v>
      </c>
      <c r="C6" s="310" t="s">
        <v>415</v>
      </c>
      <c r="D6" s="310"/>
      <c r="E6" s="310"/>
      <c r="F6" s="310"/>
      <c r="G6" s="310"/>
      <c r="H6" s="310"/>
      <c r="I6" s="310"/>
      <c r="J6" s="24" t="s">
        <v>416</v>
      </c>
    </row>
    <row r="7" spans="1:10" ht="57.95" customHeight="1">
      <c r="A7" s="314"/>
      <c r="B7" s="8" t="str">
        <f>"总体绩效目标（"&amp;"2025"&amp;"-"&amp;("2025"+2)&amp;"年期间）"</f>
        <v>总体绩效目标（2025-2027年期间）</v>
      </c>
      <c r="C7" s="309" t="s">
        <v>465</v>
      </c>
      <c r="D7" s="309"/>
      <c r="E7" s="309"/>
      <c r="F7" s="309"/>
      <c r="G7" s="309"/>
      <c r="H7" s="309"/>
      <c r="I7" s="309"/>
      <c r="J7" s="24" t="s">
        <v>417</v>
      </c>
    </row>
    <row r="8" spans="1:10" ht="84" customHeight="1">
      <c r="A8" s="8" t="s">
        <v>418</v>
      </c>
      <c r="B8" s="9" t="str">
        <f>"预算年度（"&amp;"2025"&amp;"年）绩效目标"</f>
        <v>预算年度（2025年）绩效目标</v>
      </c>
      <c r="C8" s="311" t="s">
        <v>465</v>
      </c>
      <c r="D8" s="311"/>
      <c r="E8" s="311"/>
      <c r="F8" s="311"/>
      <c r="G8" s="311"/>
      <c r="H8" s="311"/>
      <c r="I8" s="311"/>
      <c r="J8" s="25" t="s">
        <v>419</v>
      </c>
    </row>
    <row r="9" spans="1:10" ht="17.850000000000001" customHeight="1">
      <c r="A9" s="312" t="s">
        <v>420</v>
      </c>
      <c r="B9" s="312"/>
      <c r="C9" s="312"/>
      <c r="D9" s="312"/>
      <c r="E9" s="312"/>
      <c r="F9" s="312"/>
      <c r="G9" s="312"/>
      <c r="H9" s="312"/>
      <c r="I9" s="312"/>
      <c r="J9" s="312"/>
    </row>
    <row r="10" spans="1:10" ht="17.850000000000001" customHeight="1">
      <c r="A10" s="318" t="s">
        <v>421</v>
      </c>
      <c r="B10" s="318"/>
      <c r="C10" s="314" t="s">
        <v>422</v>
      </c>
      <c r="D10" s="314"/>
      <c r="E10" s="314"/>
      <c r="F10" s="314" t="s">
        <v>423</v>
      </c>
      <c r="G10" s="314"/>
      <c r="H10" s="314" t="s">
        <v>424</v>
      </c>
      <c r="I10" s="314"/>
      <c r="J10" s="314"/>
    </row>
    <row r="11" spans="1:10" ht="23.85" customHeight="1">
      <c r="A11" s="318"/>
      <c r="B11" s="318"/>
      <c r="C11" s="314"/>
      <c r="D11" s="314"/>
      <c r="E11" s="314"/>
      <c r="F11" s="314"/>
      <c r="G11" s="314"/>
      <c r="H11" s="8" t="s">
        <v>425</v>
      </c>
      <c r="I11" s="8" t="s">
        <v>426</v>
      </c>
      <c r="J11" s="8" t="s">
        <v>427</v>
      </c>
    </row>
    <row r="12" spans="1:10">
      <c r="A12" s="319" t="s">
        <v>56</v>
      </c>
      <c r="B12" s="320"/>
      <c r="C12" s="320"/>
      <c r="D12" s="320"/>
      <c r="E12" s="320"/>
      <c r="F12" s="320"/>
      <c r="G12" s="321"/>
      <c r="H12" s="13">
        <v>500000</v>
      </c>
      <c r="I12" s="13">
        <v>500000</v>
      </c>
      <c r="J12" s="13"/>
    </row>
    <row r="13" spans="1:10" ht="13.5">
      <c r="A13" s="309" t="s">
        <v>428</v>
      </c>
      <c r="B13" s="322"/>
      <c r="C13" s="309" t="s">
        <v>429</v>
      </c>
      <c r="D13" s="322"/>
      <c r="E13" s="322"/>
      <c r="F13" s="322"/>
      <c r="G13" s="322"/>
      <c r="H13" s="14">
        <v>198114</v>
      </c>
      <c r="I13" s="14">
        <v>198114</v>
      </c>
      <c r="J13" s="14"/>
    </row>
    <row r="14" spans="1:10">
      <c r="A14" s="309" t="s">
        <v>430</v>
      </c>
      <c r="B14" s="241"/>
      <c r="C14" s="309" t="s">
        <v>431</v>
      </c>
      <c r="D14" s="241"/>
      <c r="E14" s="241"/>
      <c r="F14" s="241"/>
      <c r="G14" s="241"/>
      <c r="H14" s="14">
        <v>140000</v>
      </c>
      <c r="I14" s="14">
        <v>140000</v>
      </c>
      <c r="J14" s="14"/>
    </row>
    <row r="15" spans="1:10">
      <c r="A15" s="309" t="s">
        <v>432</v>
      </c>
      <c r="B15" s="241"/>
      <c r="C15" s="309" t="s">
        <v>433</v>
      </c>
      <c r="D15" s="241"/>
      <c r="E15" s="241"/>
      <c r="F15" s="241"/>
      <c r="G15" s="241"/>
      <c r="H15" s="14">
        <v>94286</v>
      </c>
      <c r="I15" s="14">
        <v>94286</v>
      </c>
      <c r="J15" s="14"/>
    </row>
    <row r="16" spans="1:10" ht="409.5" hidden="1" customHeight="1">
      <c r="A16" s="309" t="s">
        <v>434</v>
      </c>
      <c r="B16" s="241"/>
      <c r="C16" s="309" t="s">
        <v>435</v>
      </c>
      <c r="D16" s="241"/>
      <c r="E16" s="241"/>
      <c r="F16" s="241"/>
      <c r="G16" s="241"/>
      <c r="H16" s="14">
        <v>67600</v>
      </c>
      <c r="I16" s="14">
        <v>67600</v>
      </c>
      <c r="J16" s="14"/>
    </row>
    <row r="17" spans="1:10" ht="9.4" customHeight="1">
      <c r="A17" s="312" t="s">
        <v>436</v>
      </c>
      <c r="B17" s="312"/>
      <c r="C17" s="312"/>
      <c r="D17" s="312"/>
      <c r="E17" s="312"/>
      <c r="F17" s="312"/>
      <c r="G17" s="312"/>
      <c r="H17" s="312"/>
      <c r="I17" s="312"/>
      <c r="J17" s="312"/>
    </row>
    <row r="18" spans="1:10" ht="21.6" customHeight="1">
      <c r="A18" s="313" t="s">
        <v>437</v>
      </c>
      <c r="B18" s="313"/>
      <c r="C18" s="313"/>
      <c r="D18" s="313"/>
      <c r="E18" s="313"/>
      <c r="F18" s="313"/>
      <c r="G18" s="313"/>
      <c r="H18" s="315" t="s">
        <v>438</v>
      </c>
      <c r="I18" s="317" t="s">
        <v>286</v>
      </c>
      <c r="J18" s="315" t="s">
        <v>439</v>
      </c>
    </row>
    <row r="19" spans="1:10" ht="14.25">
      <c r="A19" s="16" t="s">
        <v>279</v>
      </c>
      <c r="B19" s="16" t="s">
        <v>440</v>
      </c>
      <c r="C19" s="17" t="s">
        <v>281</v>
      </c>
      <c r="D19" s="17" t="s">
        <v>282</v>
      </c>
      <c r="E19" s="17" t="s">
        <v>283</v>
      </c>
      <c r="F19" s="17" t="s">
        <v>284</v>
      </c>
      <c r="G19" s="17" t="s">
        <v>285</v>
      </c>
      <c r="H19" s="316"/>
      <c r="I19" s="316"/>
      <c r="J19" s="316"/>
    </row>
    <row r="20" spans="1:10">
      <c r="A20" s="18" t="s">
        <v>288</v>
      </c>
      <c r="B20" s="18"/>
      <c r="C20" s="19"/>
      <c r="D20" s="18"/>
      <c r="E20" s="18"/>
      <c r="F20" s="18"/>
      <c r="G20" s="18"/>
      <c r="H20" s="20"/>
      <c r="I20" s="10"/>
      <c r="J20" s="20"/>
    </row>
    <row r="21" spans="1:10">
      <c r="A21" s="18"/>
      <c r="B21" s="18" t="s">
        <v>289</v>
      </c>
      <c r="C21" s="19"/>
      <c r="D21" s="18"/>
      <c r="E21" s="18"/>
      <c r="F21" s="18"/>
      <c r="G21" s="18"/>
      <c r="H21" s="20"/>
      <c r="I21" s="10"/>
      <c r="J21" s="20"/>
    </row>
    <row r="22" spans="1:10" ht="78.75">
      <c r="A22" s="18"/>
      <c r="B22" s="18"/>
      <c r="C22" s="19" t="s">
        <v>335</v>
      </c>
      <c r="D22" s="18" t="s">
        <v>291</v>
      </c>
      <c r="E22" s="18" t="s">
        <v>82</v>
      </c>
      <c r="F22" s="18" t="s">
        <v>298</v>
      </c>
      <c r="G22" s="18" t="s">
        <v>293</v>
      </c>
      <c r="H22" s="20" t="s">
        <v>441</v>
      </c>
      <c r="I22" s="10" t="s">
        <v>442</v>
      </c>
      <c r="J22" s="20" t="s">
        <v>443</v>
      </c>
    </row>
    <row r="23" spans="1:10">
      <c r="A23" s="18"/>
      <c r="B23" s="18" t="s">
        <v>317</v>
      </c>
      <c r="C23" s="19"/>
      <c r="D23" s="18"/>
      <c r="E23" s="18"/>
      <c r="F23" s="18"/>
      <c r="G23" s="18"/>
      <c r="H23" s="20"/>
      <c r="I23" s="10"/>
      <c r="J23" s="20"/>
    </row>
    <row r="24" spans="1:10" ht="67.5">
      <c r="A24" s="18"/>
      <c r="B24" s="18"/>
      <c r="C24" s="19" t="s">
        <v>337</v>
      </c>
      <c r="D24" s="18" t="s">
        <v>291</v>
      </c>
      <c r="E24" s="18" t="s">
        <v>338</v>
      </c>
      <c r="F24" s="18" t="s">
        <v>298</v>
      </c>
      <c r="G24" s="18" t="s">
        <v>293</v>
      </c>
      <c r="H24" s="20" t="s">
        <v>444</v>
      </c>
      <c r="I24" s="10" t="s">
        <v>445</v>
      </c>
      <c r="J24" s="20" t="s">
        <v>443</v>
      </c>
    </row>
    <row r="25" spans="1:10" ht="22.5">
      <c r="A25" s="18"/>
      <c r="B25" s="18"/>
      <c r="C25" s="19" t="s">
        <v>318</v>
      </c>
      <c r="D25" s="18" t="s">
        <v>319</v>
      </c>
      <c r="E25" s="18" t="s">
        <v>320</v>
      </c>
      <c r="F25" s="18" t="s">
        <v>314</v>
      </c>
      <c r="G25" s="18" t="s">
        <v>299</v>
      </c>
      <c r="H25" s="20" t="s">
        <v>446</v>
      </c>
      <c r="I25" s="10" t="s">
        <v>318</v>
      </c>
      <c r="J25" s="20" t="s">
        <v>447</v>
      </c>
    </row>
    <row r="26" spans="1:10">
      <c r="A26" s="18"/>
      <c r="B26" s="18" t="s">
        <v>295</v>
      </c>
      <c r="C26" s="19"/>
      <c r="D26" s="18"/>
      <c r="E26" s="18"/>
      <c r="F26" s="18"/>
      <c r="G26" s="18"/>
      <c r="H26" s="20"/>
      <c r="I26" s="10"/>
      <c r="J26" s="20"/>
    </row>
    <row r="27" spans="1:10" ht="56.25">
      <c r="A27" s="18"/>
      <c r="B27" s="18"/>
      <c r="C27" s="19" t="s">
        <v>296</v>
      </c>
      <c r="D27" s="18" t="s">
        <v>291</v>
      </c>
      <c r="E27" s="18" t="s">
        <v>297</v>
      </c>
      <c r="F27" s="18" t="s">
        <v>298</v>
      </c>
      <c r="G27" s="18" t="s">
        <v>293</v>
      </c>
      <c r="H27" s="20" t="s">
        <v>448</v>
      </c>
      <c r="I27" s="10" t="s">
        <v>300</v>
      </c>
      <c r="J27" s="20" t="s">
        <v>449</v>
      </c>
    </row>
    <row r="28" spans="1:10">
      <c r="A28" s="18" t="s">
        <v>301</v>
      </c>
      <c r="B28" s="18"/>
      <c r="C28" s="19"/>
      <c r="D28" s="18"/>
      <c r="E28" s="18"/>
      <c r="F28" s="18"/>
      <c r="G28" s="18"/>
      <c r="H28" s="20"/>
      <c r="I28" s="10"/>
      <c r="J28" s="20"/>
    </row>
    <row r="29" spans="1:10">
      <c r="A29" s="18"/>
      <c r="B29" s="18" t="s">
        <v>306</v>
      </c>
      <c r="C29" s="19"/>
      <c r="D29" s="18"/>
      <c r="E29" s="18"/>
      <c r="F29" s="18"/>
      <c r="G29" s="18"/>
      <c r="H29" s="20"/>
      <c r="I29" s="10"/>
      <c r="J29" s="20"/>
    </row>
    <row r="30" spans="1:10" ht="123" customHeight="1">
      <c r="A30" s="18"/>
      <c r="B30" s="18"/>
      <c r="C30" s="19" t="s">
        <v>341</v>
      </c>
      <c r="D30" s="18" t="s">
        <v>291</v>
      </c>
      <c r="E30" s="18" t="s">
        <v>342</v>
      </c>
      <c r="F30" s="18" t="s">
        <v>298</v>
      </c>
      <c r="G30" s="18" t="s">
        <v>293</v>
      </c>
      <c r="H30" s="20" t="s">
        <v>450</v>
      </c>
      <c r="I30" s="10" t="s">
        <v>343</v>
      </c>
      <c r="J30" s="20" t="s">
        <v>443</v>
      </c>
    </row>
    <row r="31" spans="1:10" ht="56.25">
      <c r="A31" s="18"/>
      <c r="B31" s="18"/>
      <c r="C31" s="19" t="s">
        <v>307</v>
      </c>
      <c r="D31" s="18" t="s">
        <v>291</v>
      </c>
      <c r="E31" s="18" t="s">
        <v>308</v>
      </c>
      <c r="F31" s="18" t="s">
        <v>298</v>
      </c>
      <c r="G31" s="18" t="s">
        <v>293</v>
      </c>
      <c r="H31" s="20" t="s">
        <v>451</v>
      </c>
      <c r="I31" s="10" t="s">
        <v>309</v>
      </c>
      <c r="J31" s="20" t="s">
        <v>449</v>
      </c>
    </row>
    <row r="32" spans="1:10" ht="409.5" hidden="1" customHeight="1">
      <c r="A32" s="18"/>
      <c r="B32" s="18"/>
      <c r="C32" s="19" t="s">
        <v>452</v>
      </c>
      <c r="D32" s="18" t="s">
        <v>319</v>
      </c>
      <c r="E32" s="18" t="s">
        <v>313</v>
      </c>
      <c r="F32" s="18" t="s">
        <v>314</v>
      </c>
      <c r="G32" s="18" t="s">
        <v>299</v>
      </c>
      <c r="H32" s="20" t="s">
        <v>453</v>
      </c>
      <c r="I32" s="10" t="s">
        <v>454</v>
      </c>
      <c r="J32" s="20" t="s">
        <v>455</v>
      </c>
    </row>
    <row r="33" spans="1:10">
      <c r="A33" s="18" t="s">
        <v>310</v>
      </c>
      <c r="B33" s="18"/>
      <c r="C33" s="19"/>
      <c r="D33" s="18"/>
      <c r="E33" s="18"/>
      <c r="F33" s="18"/>
      <c r="G33" s="18"/>
      <c r="H33" s="20"/>
      <c r="I33" s="10"/>
      <c r="J33" s="20"/>
    </row>
    <row r="34" spans="1:10">
      <c r="A34" s="18"/>
      <c r="B34" s="18" t="s">
        <v>311</v>
      </c>
      <c r="C34" s="19"/>
      <c r="D34" s="18"/>
      <c r="E34" s="18"/>
      <c r="F34" s="18"/>
      <c r="G34" s="18"/>
      <c r="H34" s="20"/>
      <c r="I34" s="10"/>
      <c r="J34" s="20"/>
    </row>
    <row r="35" spans="1:10" ht="67.5">
      <c r="A35" s="18"/>
      <c r="B35" s="18"/>
      <c r="C35" s="19" t="s">
        <v>348</v>
      </c>
      <c r="D35" s="18" t="s">
        <v>319</v>
      </c>
      <c r="E35" s="18" t="s">
        <v>313</v>
      </c>
      <c r="F35" s="18" t="s">
        <v>314</v>
      </c>
      <c r="G35" s="18" t="s">
        <v>299</v>
      </c>
      <c r="H35" s="20" t="s">
        <v>456</v>
      </c>
      <c r="I35" s="10" t="s">
        <v>349</v>
      </c>
      <c r="J35" s="20" t="s">
        <v>443</v>
      </c>
    </row>
    <row r="36" spans="1:10" ht="56.25">
      <c r="A36" s="18"/>
      <c r="B36" s="18"/>
      <c r="C36" s="19" t="s">
        <v>312</v>
      </c>
      <c r="D36" s="18" t="s">
        <v>319</v>
      </c>
      <c r="E36" s="18" t="s">
        <v>313</v>
      </c>
      <c r="F36" s="18" t="s">
        <v>314</v>
      </c>
      <c r="G36" s="18" t="s">
        <v>299</v>
      </c>
      <c r="H36" s="20" t="s">
        <v>457</v>
      </c>
      <c r="I36" s="10" t="s">
        <v>315</v>
      </c>
      <c r="J36" s="20" t="s">
        <v>449</v>
      </c>
    </row>
    <row r="37" spans="1:10" ht="44.1" customHeight="1">
      <c r="A37" s="18"/>
      <c r="B37" s="18"/>
      <c r="C37" s="19" t="s">
        <v>458</v>
      </c>
      <c r="D37" s="18" t="s">
        <v>319</v>
      </c>
      <c r="E37" s="18" t="s">
        <v>313</v>
      </c>
      <c r="F37" s="18" t="s">
        <v>314</v>
      </c>
      <c r="G37" s="18" t="s">
        <v>299</v>
      </c>
      <c r="H37" s="20" t="s">
        <v>459</v>
      </c>
      <c r="I37" s="10" t="s">
        <v>460</v>
      </c>
      <c r="J37" s="20" t="s">
        <v>461</v>
      </c>
    </row>
    <row r="38" spans="1:10" ht="33.75">
      <c r="A38" s="18"/>
      <c r="B38" s="18"/>
      <c r="C38" s="19" t="s">
        <v>462</v>
      </c>
      <c r="D38" s="18" t="s">
        <v>319</v>
      </c>
      <c r="E38" s="18" t="s">
        <v>313</v>
      </c>
      <c r="F38" s="18" t="s">
        <v>314</v>
      </c>
      <c r="G38" s="18" t="s">
        <v>299</v>
      </c>
      <c r="H38" s="20" t="s">
        <v>463</v>
      </c>
      <c r="I38" s="10" t="s">
        <v>464</v>
      </c>
      <c r="J38" s="20" t="s">
        <v>447</v>
      </c>
    </row>
  </sheetData>
  <mergeCells count="28">
    <mergeCell ref="A18:G18"/>
    <mergeCell ref="A6:A7"/>
    <mergeCell ref="H18:H19"/>
    <mergeCell ref="I18:I19"/>
    <mergeCell ref="J18:J19"/>
    <mergeCell ref="A10:B11"/>
    <mergeCell ref="C10:G11"/>
    <mergeCell ref="A15:B15"/>
    <mergeCell ref="C15:G15"/>
    <mergeCell ref="A16:B16"/>
    <mergeCell ref="C16:G16"/>
    <mergeCell ref="A17:J17"/>
    <mergeCell ref="H10:J10"/>
    <mergeCell ref="A12:G12"/>
    <mergeCell ref="A13:B13"/>
    <mergeCell ref="C13:G13"/>
    <mergeCell ref="A14:B14"/>
    <mergeCell ref="C14:G14"/>
    <mergeCell ref="A5:I5"/>
    <mergeCell ref="C6:I6"/>
    <mergeCell ref="C7:I7"/>
    <mergeCell ref="C8:I8"/>
    <mergeCell ref="A9:J9"/>
    <mergeCell ref="A2:I2"/>
    <mergeCell ref="A3:C3"/>
    <mergeCell ref="B4:E4"/>
    <mergeCell ref="F4:G4"/>
    <mergeCell ref="H4:J4"/>
  </mergeCells>
  <phoneticPr fontId="30"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18</vt:i4>
      </vt:variant>
      <vt:variant>
        <vt:lpstr>命名范围</vt:lpstr>
      </vt:variant>
      <vt:variant>
        <vt:i4>17</vt:i4>
      </vt:variant>
    </vt:vector>
  </HeadingPairs>
  <TitlesOfParts>
    <vt:vector size="35"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2025-02-06T07:09:00Z</dcterms:created>
  <dcterms:modified xsi:type="dcterms:W3CDTF">2025-03-14T01:56:22Z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