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9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<sst xmlns="http://schemas.openxmlformats.org/spreadsheetml/2006/main" count="1023" uniqueCount="414">
  <si>
    <t xml:space="preserve">                              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</si>
  <si>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</si>
  <si>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</si>
  <si>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</si>
  <si>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</si>
  <si>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</si>
  <si>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</si>
  <si>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</si>
  <si>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</si>
  <si>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</si>
  <si>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</si>
  <si>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</si>
  <si>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</si>
  <si>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</si>
  <si>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</si>
  <si>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</si>
  <si>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</si>
  <si>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</si>
  <si>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</si>
  <si>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</si>
  <si>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</si>
  <si>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</si>
  <si>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</si>
  <si>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</si>
  <si>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</si>
  <si>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</si>
  <si>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</si>
  <si>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</si>
  <si>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</si>
  <si>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</si>
  <si>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</si>
  <si>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</si>
  <si>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</si>
  <si>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</si>
  <si>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</si>
  <si>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</si>
  <si>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</si>
  <si>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</si>
  <si>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</si>
  <si>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</si>
  <si>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</si>
  <si>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</si>
  <si>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</si>
  <si>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</si>
  <si>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</si>
  <si>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</si>
  <si>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</si>
  <si>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</si>
  <si>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</si>
  <si>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</si>
  <si>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</si>
  <si>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</si>
  <si>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</si>
  <si>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</si>
  <si>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</si>
  <si>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</si>
  <si>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</si>
  <si>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</si>
  <si>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</si>
  <si>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</si>
  <si>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</si>
  <si>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</si>
  <si>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</si>
  <si>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</si>
  <si>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</si>
  <si>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</si>
  <si>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</si>
  <si>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</si>
  <si>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</si>
  <si>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昆明市晋宁区文化馆</t>
  </si>
  <si>
    <t xml:space="preserve">             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</si>
  <si>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</si>
  <si>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</si>
  <si>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</si>
  <si>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</si>
  <si>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</si>
  <si>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</si>
  <si>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</si>
  <si>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</si>
  <si>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</si>
  <si>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</si>
  <si>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</si>
  <si>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</si>
  <si>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</si>
  <si>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</si>
  <si>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</si>
  <si>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</si>
  <si>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</si>
  <si>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</si>
  <si>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</si>
  <si>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</si>
  <si>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</si>
  <si>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</si>
  <si>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</si>
  <si>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</si>
  <si>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</si>
  <si>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207</t>
  </si>
  <si>
    <t>文化旅游体育与传媒支出</t>
  </si>
  <si>
    <t>20701</t>
  </si>
  <si>
    <t>文化和旅游</t>
  </si>
  <si>
    <t>2070109</t>
  </si>
  <si>
    <t>群众文化</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</si>
  <si>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</si>
  <si>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</si>
  <si>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</si>
  <si>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</si>
  <si>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</si>
  <si>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</si>
  <si>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</si>
  <si>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</si>
  <si>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</si>
  <si>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</si>
  <si>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</si>
  <si>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</si>
  <si>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</si>
  <si>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</si>
  <si>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</si>
  <si>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</si>
  <si>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</si>
  <si>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</si>
  <si>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</si>
  <si>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</si>
  <si>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</si>
  <si>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</si>
  <si>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</si>
  <si>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</si>
  <si>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</si>
  <si>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</si>
  <si>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</si>
  <si>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</si>
  <si>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</si>
  <si>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</si>
  <si>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 xml:space="preserve">                        预算02-1表</t>
  </si>
  <si>
    <t>一、本年收入</t>
  </si>
  <si>
    <t>一、本年支出</t>
  </si>
  <si>
    <t>（一）一般公共预算</t>
  </si>
  <si>
    <t>（一）一般公共服务支出</t>
  </si>
  <si>
    <t>（二）政府性基金预算</t>
  </si>
  <si>
    <t>（二）外交支出</t>
  </si>
  <si>
    <t>（三）国有资本经营预算</t>
  </si>
  <si>
    <t>（三）国防支出</t>
  </si>
  <si>
    <t>二、上年结转结余</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</si>
  <si>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</si>
  <si>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</si>
  <si>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</si>
  <si>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</si>
  <si>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</si>
  <si>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</si>
  <si>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</si>
  <si>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</si>
  <si>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</si>
  <si>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</si>
  <si>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</si>
  <si>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</si>
  <si>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</si>
  <si>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</si>
  <si>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</si>
  <si>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</si>
  <si>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</si>
  <si>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</si>
  <si>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（二十二）国有资本经营预算支出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</si>
  <si>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</si>
  <si>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</si>
  <si>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</si>
  <si>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</si>
  <si>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</si>
  <si>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</si>
  <si>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</si>
  <si>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</si>
  <si>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</si>
  <si>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</si>
  <si>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</si>
  <si>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</si>
  <si>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</si>
  <si>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</si>
  <si>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</si>
  <si>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</si>
  <si>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</si>
  <si>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</si>
  <si>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</si>
  <si>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</si>
  <si>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</si>
  <si>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</si>
  <si>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</si>
  <si>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</si>
  <si>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</si>
  <si>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</si>
  <si>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</si>
  <si>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</si>
  <si>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</si>
  <si>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</si>
  <si>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</si>
  <si>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</si>
  <si>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</si>
  <si>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</si>
  <si>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</si>
  <si>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</si>
  <si>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昆明市晋宁区文化和旅游局</t>
  </si>
  <si>
    <t>530122210000000001774</t>
  </si>
  <si>
    <t>事业人员支出工资</t>
  </si>
  <si>
    <t>30101</t>
  </si>
  <si>
    <t>基本工资</t>
  </si>
  <si>
    <t>30102</t>
  </si>
  <si>
    <t>津贴补贴</t>
  </si>
  <si>
    <t>30103</t>
  </si>
  <si>
    <t>奖金</t>
  </si>
  <si>
    <t>30107</t>
  </si>
  <si>
    <t>绩效工资</t>
  </si>
  <si>
    <t>530122210000000001776</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</si>
  <si>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</si>
  <si>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</si>
  <si>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</si>
  <si>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</si>
  <si>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</si>
  <si>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</si>
  <si>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</si>
  <si>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</si>
  <si>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</si>
  <si>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</si>
  <si>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</si>
  <si>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530122210000000001777</t>
  </si>
  <si>
    <t>对个人和家庭的补助</t>
  </si>
  <si>
    <t>30305</t>
  </si>
  <si>
    <t>生活补助</t>
  </si>
  <si>
    <t>530122210000000001778</t>
  </si>
  <si>
    <t>30217</t>
  </si>
  <si>
    <t>530122210000000001780</t>
  </si>
  <si>
    <t>工会经费</t>
  </si>
  <si>
    <t>30228</t>
  </si>
  <si>
    <t>530122210000000001781</t>
  </si>
  <si>
    <t>一般公用经费</t>
  </si>
  <si>
    <t>30201</t>
  </si>
  <si>
    <t>办公费</t>
  </si>
  <si>
    <t>30211</t>
  </si>
  <si>
    <t>差旅费</t>
  </si>
  <si>
    <t>30227</t>
  </si>
  <si>
    <t>委托业务费</t>
  </si>
  <si>
    <t>30229</t>
  </si>
  <si>
    <t>福利费</t>
  </si>
  <si>
    <t>530122210000000003191</t>
  </si>
  <si>
    <t>30113</t>
  </si>
  <si>
    <t>530122231100001223930</t>
  </si>
  <si>
    <t>离退休人员支出</t>
  </si>
  <si>
    <t>530122231100001426911</t>
  </si>
  <si>
    <t>事业人员绩效奖励</t>
  </si>
  <si>
    <t>预算05-1表</t>
  </si>
  <si>
    <t>项目分类</t>
  </si>
  <si>
    <t>项目单位</t>
  </si>
  <si>
    <t>经济科目编码</t>
  </si>
  <si>
    <t>经济科目名称</t>
  </si>
  <si>
    <t>本年拨款</t>
  </si>
  <si>
    <t>其中：本次下达</t>
  </si>
  <si>
    <t>专项业务类</t>
  </si>
  <si>
    <t>530122210000000001410</t>
  </si>
  <si>
    <t>区级非物质文化遗产传承人补助经费</t>
  </si>
  <si>
    <t>530122210000000001450</t>
  </si>
  <si>
    <t>非物质文化遗产保护经费</t>
  </si>
  <si>
    <t>事业发展类</t>
  </si>
  <si>
    <t>530122221100000874771</t>
  </si>
  <si>
    <t>晋宁区文化馆免费开放管理运行经费</t>
  </si>
  <si>
    <t>530122231100001217639</t>
  </si>
  <si>
    <t>晋宁区文化馆公共文化服务场馆水电费补助资金</t>
  </si>
  <si>
    <t>530122231100001217771</t>
  </si>
  <si>
    <t>晋宁区文化馆新馆消防设施设备维护保养补助资金</t>
  </si>
  <si>
    <t>30213</t>
  </si>
  <si>
    <t>维修（护）费</t>
  </si>
  <si>
    <t>预算05-2表</t>
  </si>
  <si>
    <t>项目年度绩效目标</t>
  </si>
  <si>
    <t>一级指标</t>
  </si>
  <si>
    <t>二级指标</t>
  </si>
  <si>
    <t>三级指标</t>
  </si>
  <si>
    <t>指标性质</t>
  </si>
  <si>
    <t>指标值</t>
  </si>
  <si>
    <t>度量单位</t>
  </si>
  <si>
    <t>指标属性</t>
  </si>
  <si>
    <t>指标内容</t>
  </si>
  <si>
    <t>晋宁区文化馆是群众文化活动的主要阵地，人员较为密集的公共文化服务场所，为保障文化馆新馆免费开放管理正常运行，充分发挥晋宁区文化馆新馆公共文化服务效能，丰富群众文化生活，提升群众文化艺术水平，保障人民群众的基本文化权益。</t>
  </si>
  <si>
    <t>产出指标</t>
  </si>
  <si>
    <t>数量指标</t>
  </si>
  <si>
    <t>人员配置人数</t>
  </si>
  <si>
    <t>=</t>
  </si>
  <si>
    <t>人</t>
  </si>
  <si>
    <t>定量指标</t>
  </si>
  <si>
    <t>安保2人、保洁1人</t>
  </si>
  <si>
    <t>质量指标</t>
  </si>
  <si>
    <t>免费开放管理和服务水平</t>
  </si>
  <si>
    <t>显著提升</t>
  </si>
  <si>
    <t>年</t>
  </si>
  <si>
    <t>定性指标</t>
  </si>
  <si>
    <t>根据昆明市晋宁区人民政府文件 晋政复[2022]96号昆明市晋宁区人民政府关于晋宁区文化馆免费开放管理运行经费的批复，2022 年区文化馆免费开放管理运行经费据实由区财政存量
资金安排，之后年度按 13.32 万元纳入年度财政预算给予保障。</t>
  </si>
  <si>
    <t>效益指标</t>
  </si>
  <si>
    <t>社会效益</t>
  </si>
  <si>
    <t>丰富群众文化生活、提升文化素质</t>
  </si>
  <si>
    <t>满足人民群众文化需求，保障人民群众的基本文化权益</t>
  </si>
  <si>
    <t>充分发挥晋宁区文化馆新馆公共文化服务效能</t>
  </si>
  <si>
    <t>满意度指标</t>
  </si>
  <si>
    <t>服务对象满意度</t>
  </si>
  <si>
    <t>群众满意度</t>
  </si>
  <si>
    <t>90</t>
  </si>
  <si>
    <t>%</t>
  </si>
  <si>
    <t>采取问卷调查方式</t>
  </si>
  <si>
    <t>用于保障晋宁区文化馆场馆正常开放，充分发挥晋宁区文化馆新馆公共文化服务效能，丰富群众文化生活，提升群众文化艺术水平，保障人民群众的基本权益。</t>
  </si>
  <si>
    <t>晋宁区文化馆场馆设施设备日常维护保养</t>
  </si>
  <si>
    <t>保障晋宁区文化馆场馆正常开放，充分发挥晋宁区文化馆新馆公共文化服务效能</t>
  </si>
  <si>
    <t>时效指标</t>
  </si>
  <si>
    <t>补助资金到位率</t>
  </si>
  <si>
    <t>100</t>
  </si>
  <si>
    <t>公共文化服务水平</t>
  </si>
  <si>
    <t>稳步提升</t>
  </si>
  <si>
    <t>丰富群众文化生活，提升群众文化艺术水平，保障人民群众的基本权益。</t>
  </si>
  <si>
    <t>履行非遗保护工作职责，通过非物质文化遗产保护工程的实施，逐步建立全方位、多层次的非物质文化遗产保护体系，切实将我区非物质文化遗产保护工作引入全面规范轨道，使我区民族民间文化得到有效保护、良好传承和合理开发，实施非遗数据库建设、项目申报、实物收购、宣传、展示，积累文化资源，促进全区经济社会健康发展。</t>
  </si>
  <si>
    <t>开展非物质文化遗产保护工作</t>
  </si>
  <si>
    <t>资源调查、收集、整理建立全区非物质文化遗产数据库和保护名录等</t>
  </si>
  <si>
    <t>开展非物质文化遗产资源调查、收集、建立全区非物质文化遗产数据库和保护名录，项目申报、项目管理、非</t>
  </si>
  <si>
    <t>非物质文化遗产保护资金当年到位率</t>
  </si>
  <si>
    <t>开展非物质文化遗产资源调查、收集、建立全区非物质文化遗产数据库和保护名录，项目申报、项目管理、非遗传承人才培训等工作。</t>
  </si>
  <si>
    <t>积累文化资源，开展各项文化活动，保护和传承非物质文化遗产项目</t>
  </si>
  <si>
    <t>积极开展非物质文化遗产保护工作，使我区民族民间文化得到有效保</t>
  </si>
  <si>
    <t>晋宁区非物质文化遗产保护进一步加强，保护名录体系更加完善，不断增强非遗的生命力和影响力，各级非遗项目得到有效保护，存续状况得到明显改善，非遗展示传播体系更加完备，非遗保护利用设施建设进一步加强。</t>
  </si>
  <si>
    <t>&gt;=</t>
  </si>
  <si>
    <t>采取问卷调查方式进行</t>
  </si>
  <si>
    <t>1.非遗传承人带徒授艺；2.参与非遗项目展示；3.配合非遗保护部门进行非遗项目的保护；4.做好传承人工作的管理工作，指导传承人开展传承工作，发放传承人补助经费</t>
  </si>
  <si>
    <t>区级非物质文化遗产传承人补助人数</t>
  </si>
  <si>
    <t>51</t>
  </si>
  <si>
    <t>2022年区级传承人共54人，去世3人，现有51人，每年人均补助2000元，合计102000元</t>
  </si>
  <si>
    <t>区级非物质文化遗产传承人补助资金当年到位率</t>
  </si>
  <si>
    <t>补助资金每年年末考核后发放</t>
  </si>
  <si>
    <t>培养后继人才，传承中华传统文化</t>
  </si>
  <si>
    <t>积极开展传承、培训和展示活动，传承中华传统文化，带徒授艺，培</t>
  </si>
  <si>
    <t>积极开展传承活动，带徒授艺，培养后继人才</t>
  </si>
  <si>
    <t>区级非物质文化传承人满意度</t>
  </si>
  <si>
    <t>用于保障晋宁区文化馆场馆正常开放运行，充分发挥晋宁区文化馆新馆公共文化服务效能，丰富群众文化生活，提升群众文化艺术水平，保障人民群众的基本权益。</t>
  </si>
  <si>
    <t>补助资金当年到位率</t>
  </si>
  <si>
    <t>充分发挥晋宁区文化馆新馆公共文化服务效能，丰富群众文化生活，提升群众文化艺术水平，保障人民群众的基本权益。</t>
  </si>
  <si>
    <t>成果显著</t>
  </si>
  <si>
    <t>是</t>
  </si>
  <si>
    <t>社会公众满意度</t>
  </si>
  <si>
    <t>预算06表</t>
  </si>
  <si>
    <t>政府性基金预算支出预算表</t>
  </si>
  <si>
    <t>单位名称：昆明市晋宁区文化馆</t>
  </si>
  <si>
    <t>政府性基金预算支出</t>
  </si>
  <si>
    <t>备注：我单位无政府性基金预算支出预算相关内容，该表以空表进行公开。</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</si>
  <si>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</si>
  <si>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</si>
  <si>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</si>
  <si>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</si>
  <si>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</si>
  <si>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</si>
  <si>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</si>
  <si>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</si>
  <si>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</si>
  <si>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</si>
  <si>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</si>
  <si>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物业管理服务</t>
  </si>
  <si>
    <t>元</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</si>
  <si>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</si>
  <si>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</si>
  <si>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</si>
  <si>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</si>
  <si>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</si>
  <si>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</si>
  <si>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</si>
  <si>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</si>
  <si>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备注：因没有符合政府采购服务的支出项目，我单位无政府购买服务预算相关内容，该表以空表进行公开。</t>
  </si>
  <si>
    <t>预算09-1表</t>
  </si>
  <si>
    <t>单位名称（项目）</t>
  </si>
  <si>
    <t>地区</t>
  </si>
  <si>
    <t xml:space="preserve">  备注：我部门无对下转移支付预算，此表无数据。</t>
  </si>
  <si>
    <t>预算09-2表</t>
  </si>
  <si>
    <t xml:space="preserve"> 备注：我部门无对下转移支付绩效目标，此表无数据。</t>
  </si>
  <si>
    <t xml:space="preserve">预算10表
</t>
  </si>
  <si>
    <t>资产类别</t>
  </si>
  <si>
    <t>资产分类代码.名称</t>
  </si>
  <si>
    <t>资产名称</t>
  </si>
  <si>
    <t>计量单位</t>
  </si>
  <si>
    <t>财政部门批复数（元）</t>
  </si>
  <si>
    <t>单价</t>
  </si>
  <si>
    <t>金额</t>
  </si>
  <si>
    <t>备注：因我单位无新增资产预算配置，该表以空表进行公开。</t>
  </si>
  <si>
    <t>预算11表</t>
  </si>
  <si>
    <t>上级补助</t>
  </si>
  <si>
    <t>备注：因我单位无提前下达的上级转移支付补助项目支出预算，该表以空表进行公开。</t>
  </si>
  <si>
    <t>预算12表</t>
  </si>
  <si>
    <t>项目级次</t>
  </si>
  <si>
    <t>311 专项业务类</t>
  </si>
  <si>
    <t>本级</t>
  </si>
  <si>
    <t>313 事业发展类</t>
  </si>
  <si>
    <t/>
  </si>
  <si>
    <t>预算13表</t>
  </si>
  <si>
    <t xml:space="preserve">              部门整体支出绩效目标表</t>
  </si>
  <si>
    <t>部门编码</t>
  </si>
  <si>
    <t>部门名称</t>
  </si>
  <si>
    <t>内容</t>
  </si>
  <si>
    <t>说明</t>
  </si>
  <si>
    <t>部门总体目标</t>
  </si>
  <si>
    <t>部门职责</t>
  </si>
  <si>
    <t>根据“三定”方案归纳</t>
  </si>
  <si>
    <t>总体绩效目标
（2024—2026年期间）</t>
  </si>
  <si>
    <t>根据部门职责、中长期规划、市委、市政府要求归纳</t>
  </si>
  <si>
    <t>部门年度目标</t>
  </si>
  <si>
    <t>（2024年）年度绩效目标</t>
  </si>
  <si>
    <t>部门年度重点工作任务对应的目标或措施预计的产出和效果，每项工作任务都有明确的一项或几项目标</t>
  </si>
  <si>
    <t>任务名称</t>
  </si>
  <si>
    <t>主要内容</t>
  </si>
  <si>
    <t>申请金额（元）</t>
  </si>
  <si>
    <t>总额</t>
  </si>
  <si>
    <t>财政拨款</t>
  </si>
  <si>
    <t>其他资金</t>
  </si>
  <si>
    <t>部门年度重点工作任务</t>
  </si>
  <si>
    <t>根据部门总体目标和年度重点工作要求进行细化分解</t>
  </si>
  <si>
    <t>年度绩效指标</t>
  </si>
  <si>
    <t>绩效指标值设定依据及数据来源</t>
  </si>
  <si>
    <t>指标说明</t>
  </si>
  <si>
    <t>备注：此表为一级预算单位及主管部门公开，其他单位以空表公开。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</si>
</sst>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 numFmtId="181" formatCode="[$-10804]#,##0.00;\-#,##0.00;\ "/>
  </numFmts>
  <fonts count="53">
    <font>
      <sz val="11"/>
      <color theme="1"/>
      <name val="宋体"/>
      <charset val="134"/>
      <scheme val="minor"/>
    </font>
    <font>
      <sz val="10"/>
      <color indexed="8"/>
      <name val="Arial"/>
      <charset val="0"/>
    </font>
    <font>
      <sz val="18"/>
      <color indexed="8"/>
      <name val="方正小标宋_GBK"/>
      <charset val="134"/>
    </font>
    <font>
      <sz val="10"/>
      <color indexed="8"/>
      <name val="宋体"/>
      <charset val="134"/>
      <scheme val="minor"/>
    </font>
    <font>
      <sz val="10"/>
      <name val="Arial"/>
      <charset val="0"/>
    </font>
    <font>
      <sz val="10"/>
      <color indexed="8"/>
      <name val="宋体"/>
      <charset val="134"/>
    </font>
    <font>
      <sz val="9"/>
      <color indexed="8"/>
      <name val="宋体"/>
      <charset val="134"/>
    </font>
    <font>
      <b/>
      <sz val="10"/>
      <name val="宋体"/>
      <charset val="0"/>
    </font>
    <font>
      <sz val="18"/>
      <name val="方正小标宋_GBK"/>
      <charset val="134"/>
    </font>
    <font>
      <sz val="10"/>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b/>
      <sz val="11"/>
      <color theme="1"/>
      <name val="宋体"/>
      <charset val="134"/>
      <scheme val="minor"/>
    </font>
    <font>
      <sz val="10"/>
      <color rgb="FF000000"/>
      <name val="Arial"/>
      <charset val="134"/>
    </font>
    <font>
      <b/>
      <sz val="23.95"/>
      <color rgb="FF000000"/>
      <name val="宋体"/>
      <charset val="134"/>
    </font>
    <font>
      <b/>
      <sz val="11"/>
      <name val="宋体"/>
      <charset val="134"/>
    </font>
    <font>
      <b/>
      <sz val="22"/>
      <color rgb="FF000000"/>
      <name val="宋体"/>
      <charset val="134"/>
    </font>
    <font>
      <b/>
      <sz val="12"/>
      <color theme="1"/>
      <name val="宋体"/>
      <charset val="134"/>
      <scheme val="minor"/>
    </font>
    <font>
      <b/>
      <sz val="11"/>
      <color rgb="FF000000"/>
      <name val="宋体"/>
      <charset val="134"/>
    </font>
    <font>
      <b/>
      <sz val="11"/>
      <color theme="1"/>
      <name val="宋体"/>
      <charset val="134"/>
    </font>
    <font>
      <b/>
      <sz val="12"/>
      <name val="宋体"/>
      <charset val="134"/>
    </font>
    <font>
      <sz val="10"/>
      <color rgb="FFFFFFFF"/>
      <name val="宋体"/>
      <charset val="134"/>
    </font>
    <font>
      <b/>
      <sz val="21"/>
      <color rgb="FF000000"/>
      <name val="宋体"/>
      <charset val="134"/>
    </font>
    <font>
      <b/>
      <sz val="18"/>
      <color rgb="FF000000"/>
      <name val="宋体"/>
      <charset val="134"/>
    </font>
    <font>
      <sz val="10"/>
      <color rgb="FF000000"/>
      <name val="Arial"/>
      <charset val="0"/>
    </font>
    <font>
      <sz val="10"/>
      <color rgb="FF000000"/>
      <name val="SimSun"/>
      <charset val="134"/>
    </font>
    <font>
      <b/>
      <sz val="9"/>
      <color rgb="FF000000"/>
      <name val="宋体"/>
      <charset val="134"/>
    </font>
    <font>
      <b/>
      <sz val="9"/>
      <color theme="1"/>
      <name val="宋体"/>
      <charset val="134"/>
    </font>
    <font>
      <sz val="9.75"/>
      <color rgb="FF000000"/>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indexed="8"/>
      </left>
      <right style="thin">
        <color indexed="8"/>
      </right>
      <top/>
      <bottom style="thin">
        <color indexed="8"/>
      </bottom>
      <diagonal/>
    </border>
    <border>
      <left/>
      <right style="thin">
        <color indexed="8"/>
      </right>
      <top/>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style="thin">
        <color indexed="8"/>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3" borderId="25"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6" applyNumberFormat="0" applyFill="0" applyAlignment="0" applyProtection="0">
      <alignment vertical="center"/>
    </xf>
    <xf numFmtId="0" fontId="38" fillId="0" borderId="26" applyNumberFormat="0" applyFill="0" applyAlignment="0" applyProtection="0">
      <alignment vertical="center"/>
    </xf>
    <xf numFmtId="0" fontId="39" fillId="0" borderId="27" applyNumberFormat="0" applyFill="0" applyAlignment="0" applyProtection="0">
      <alignment vertical="center"/>
    </xf>
    <xf numFmtId="0" fontId="39" fillId="0" borderId="0" applyNumberFormat="0" applyFill="0" applyBorder="0" applyAlignment="0" applyProtection="0">
      <alignment vertical="center"/>
    </xf>
    <xf numFmtId="0" fontId="40" fillId="4" borderId="28" applyNumberFormat="0" applyAlignment="0" applyProtection="0">
      <alignment vertical="center"/>
    </xf>
    <xf numFmtId="0" fontId="41" fillId="5" borderId="29" applyNumberFormat="0" applyAlignment="0" applyProtection="0">
      <alignment vertical="center"/>
    </xf>
    <xf numFmtId="0" fontId="42" fillId="5" borderId="28" applyNumberFormat="0" applyAlignment="0" applyProtection="0">
      <alignment vertical="center"/>
    </xf>
    <xf numFmtId="0" fontId="43" fillId="6" borderId="30" applyNumberFormat="0" applyAlignment="0" applyProtection="0">
      <alignment vertical="center"/>
    </xf>
    <xf numFmtId="0" fontId="44" fillId="0" borderId="31" applyNumberFormat="0" applyFill="0" applyAlignment="0" applyProtection="0">
      <alignment vertical="center"/>
    </xf>
    <xf numFmtId="0" fontId="45" fillId="0" borderId="32"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176" fontId="51" fillId="0" borderId="17">
      <alignment horizontal="right" vertical="center"/>
    </xf>
    <xf numFmtId="177" fontId="51" fillId="0" borderId="17">
      <alignment horizontal="right" vertical="center"/>
    </xf>
    <xf numFmtId="10" fontId="51" fillId="0" borderId="17">
      <alignment horizontal="right" vertical="center"/>
    </xf>
    <xf numFmtId="178" fontId="51" fillId="0" borderId="17">
      <alignment horizontal="right" vertical="center"/>
    </xf>
    <xf numFmtId="49" fontId="51" fillId="0" borderId="17">
      <alignment horizontal="left" vertical="center" wrapText="1"/>
    </xf>
    <xf numFmtId="178" fontId="51" fillId="0" borderId="17">
      <alignment horizontal="right" vertical="center"/>
    </xf>
    <xf numFmtId="179" fontId="51" fillId="0" borderId="17">
      <alignment horizontal="right" vertical="center"/>
    </xf>
    <xf numFmtId="180" fontId="51" fillId="0" borderId="17">
      <alignment horizontal="right" vertical="center"/>
    </xf>
    <xf numFmtId="0" fontId="52" fillId="0" borderId="0"/>
    <xf numFmtId="0" fontId="51" fillId="0" borderId="0">
      <alignment vertical="top"/>
      <protection locked="0"/>
    </xf>
  </cellStyleXfs>
  <cellXfs count="307">
    <xf numFmtId="0" fontId="0" fillId="0" borderId="0" xfId="0" applyFont="1" applyBorder="1"/>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xf numFmtId="0" fontId="2" fillId="0" borderId="0" xfId="0" applyFont="1" applyFill="1" applyBorder="1" applyAlignment="1" applyProtection="1">
      <alignment horizontal="center" vertical="center" wrapText="1" readingOrder="1"/>
      <protection locked="0"/>
    </xf>
    <xf numFmtId="0" fontId="3" fillId="0" borderId="0" xfId="0" applyFont="1" applyFill="1" applyAlignment="1" applyProtection="1">
      <alignment horizontal="left" vertical="center" wrapText="1" readingOrder="1"/>
      <protection locked="0"/>
    </xf>
    <xf numFmtId="0" fontId="3" fillId="0" borderId="0" xfId="0" applyFont="1" applyFill="1" applyBorder="1" applyAlignment="1" applyProtection="1">
      <alignment horizontal="right" vertical="center" wrapText="1" readingOrder="1"/>
      <protection locked="0"/>
    </xf>
    <xf numFmtId="0" fontId="5" fillId="0" borderId="1" xfId="0" applyFont="1" applyFill="1" applyBorder="1" applyAlignment="1" applyProtection="1">
      <alignment horizontal="center" vertical="center" wrapText="1" readingOrder="1"/>
      <protection locked="0"/>
    </xf>
    <xf numFmtId="0" fontId="6" fillId="0" borderId="2" xfId="0" applyFont="1" applyFill="1" applyBorder="1" applyAlignment="1" applyProtection="1">
      <alignment horizontal="left" vertical="center" wrapText="1" readingOrder="1"/>
      <protection locked="0"/>
    </xf>
    <xf numFmtId="0" fontId="4" fillId="0" borderId="0" xfId="0" applyFont="1" applyFill="1" applyBorder="1" applyAlignment="1" applyProtection="1">
      <alignment vertical="top" wrapText="1"/>
      <protection locked="0"/>
    </xf>
    <xf numFmtId="0" fontId="4" fillId="0" borderId="2" xfId="0" applyFont="1" applyFill="1" applyBorder="1" applyAlignment="1" applyProtection="1">
      <alignment vertical="top" wrapText="1"/>
      <protection locked="0"/>
    </xf>
    <xf numFmtId="0" fontId="6" fillId="0" borderId="2" xfId="0" applyFont="1" applyFill="1" applyBorder="1" applyAlignment="1" applyProtection="1">
      <alignment horizontal="center" vertical="center" wrapText="1" readingOrder="1"/>
      <protection locked="0"/>
    </xf>
    <xf numFmtId="0" fontId="4" fillId="0" borderId="3" xfId="0" applyFont="1" applyFill="1" applyBorder="1" applyAlignment="1" applyProtection="1">
      <alignment vertical="top" wrapText="1"/>
      <protection locked="0"/>
    </xf>
    <xf numFmtId="0" fontId="1" fillId="0" borderId="4" xfId="0" applyFont="1" applyFill="1" applyBorder="1" applyAlignment="1" applyProtection="1">
      <alignment vertical="top" wrapText="1" readingOrder="1"/>
      <protection locked="0"/>
    </xf>
    <xf numFmtId="0" fontId="6" fillId="0" borderId="5" xfId="0" applyFont="1" applyFill="1" applyBorder="1" applyAlignment="1" applyProtection="1">
      <alignment horizontal="center" vertical="center" wrapText="1" readingOrder="1"/>
      <protection locked="0"/>
    </xf>
    <xf numFmtId="0" fontId="4" fillId="0" borderId="5" xfId="0" applyFont="1" applyFill="1" applyBorder="1" applyAlignment="1" applyProtection="1">
      <alignment vertical="top" wrapText="1"/>
      <protection locked="0"/>
    </xf>
    <xf numFmtId="0" fontId="5" fillId="0" borderId="6" xfId="0" applyFont="1" applyFill="1" applyBorder="1" applyAlignment="1" applyProtection="1">
      <alignment horizontal="center" vertical="center" wrapText="1" readingOrder="1"/>
      <protection locked="0"/>
    </xf>
    <xf numFmtId="0" fontId="5" fillId="0" borderId="6" xfId="0" applyFont="1" applyFill="1" applyBorder="1" applyAlignment="1" applyProtection="1">
      <alignment vertical="top" wrapText="1" readingOrder="1"/>
      <protection locked="0"/>
    </xf>
    <xf numFmtId="0" fontId="4" fillId="0" borderId="7" xfId="0" applyFont="1" applyFill="1" applyBorder="1" applyAlignment="1" applyProtection="1">
      <alignment vertical="top" wrapText="1"/>
      <protection locked="0"/>
    </xf>
    <xf numFmtId="0" fontId="4" fillId="0" borderId="8" xfId="0" applyFont="1" applyFill="1" applyBorder="1" applyAlignment="1" applyProtection="1">
      <alignment vertical="top" wrapText="1"/>
      <protection locked="0"/>
    </xf>
    <xf numFmtId="0" fontId="4" fillId="0" borderId="1" xfId="0" applyFont="1" applyFill="1" applyBorder="1" applyAlignment="1" applyProtection="1">
      <alignment vertical="top" wrapText="1"/>
      <protection locked="0"/>
    </xf>
    <xf numFmtId="0" fontId="1" fillId="0" borderId="9" xfId="0" applyFont="1" applyFill="1" applyBorder="1" applyAlignment="1" applyProtection="1">
      <alignment vertical="top" wrapText="1" readingOrder="1"/>
      <protection locked="0"/>
    </xf>
    <xf numFmtId="0" fontId="5" fillId="0" borderId="10" xfId="0" applyFont="1" applyFill="1" applyBorder="1" applyAlignment="1" applyProtection="1">
      <alignment horizontal="center" vertical="center" wrapText="1" readingOrder="1"/>
      <protection locked="0"/>
    </xf>
    <xf numFmtId="0" fontId="5" fillId="0" borderId="0" xfId="0" applyFont="1" applyFill="1" applyBorder="1" applyAlignment="1" applyProtection="1">
      <alignment horizontal="center" vertical="center" wrapText="1" readingOrder="1"/>
      <protection locked="0"/>
    </xf>
    <xf numFmtId="0" fontId="5" fillId="0" borderId="2" xfId="0" applyFont="1" applyFill="1" applyBorder="1" applyAlignment="1" applyProtection="1">
      <alignment horizontal="center" vertical="center" wrapText="1" readingOrder="1"/>
      <protection locked="0"/>
    </xf>
    <xf numFmtId="0" fontId="4" fillId="0" borderId="9" xfId="0" applyFont="1" applyFill="1" applyBorder="1" applyAlignment="1" applyProtection="1">
      <alignment vertical="top" wrapText="1"/>
      <protection locked="0"/>
    </xf>
    <xf numFmtId="0" fontId="4" fillId="0" borderId="10" xfId="0" applyFont="1" applyFill="1" applyBorder="1" applyAlignment="1" applyProtection="1">
      <alignment vertical="top" wrapText="1"/>
      <protection locked="0"/>
    </xf>
    <xf numFmtId="0" fontId="6" fillId="0" borderId="1" xfId="0" applyFont="1" applyFill="1" applyBorder="1" applyAlignment="1" applyProtection="1">
      <alignment horizontal="center" vertical="center" wrapText="1" readingOrder="1"/>
      <protection locked="0"/>
    </xf>
    <xf numFmtId="0" fontId="1" fillId="0" borderId="6" xfId="0" applyFont="1" applyFill="1" applyBorder="1" applyAlignment="1" applyProtection="1">
      <alignment vertical="top" wrapText="1" readingOrder="1"/>
      <protection locked="0"/>
    </xf>
    <xf numFmtId="181" fontId="5" fillId="0" borderId="6" xfId="0" applyNumberFormat="1" applyFont="1" applyFill="1" applyBorder="1" applyAlignment="1" applyProtection="1">
      <alignment horizontal="right" vertical="center" wrapText="1" readingOrder="1"/>
      <protection locked="0"/>
    </xf>
    <xf numFmtId="0" fontId="5" fillId="0" borderId="6" xfId="0" applyFont="1" applyFill="1" applyBorder="1" applyAlignment="1" applyProtection="1">
      <alignment horizontal="left" vertical="center" wrapText="1" readingOrder="1"/>
      <protection locked="0"/>
    </xf>
    <xf numFmtId="0" fontId="6" fillId="0" borderId="0" xfId="0" applyFont="1" applyFill="1" applyBorder="1" applyAlignment="1" applyProtection="1">
      <alignment horizontal="center" vertical="center" wrapText="1" readingOrder="1"/>
      <protection locked="0"/>
    </xf>
    <xf numFmtId="0" fontId="6" fillId="0" borderId="9" xfId="0" applyFont="1" applyFill="1" applyBorder="1" applyAlignment="1" applyProtection="1">
      <alignment horizontal="left" vertical="center" wrapText="1" readingOrder="1"/>
      <protection locked="0"/>
    </xf>
    <xf numFmtId="0" fontId="6" fillId="0" borderId="10" xfId="0" applyFont="1" applyFill="1" applyBorder="1" applyAlignment="1" applyProtection="1">
      <alignment horizontal="center" vertical="center" wrapText="1" readingOrder="1"/>
      <protection locked="0"/>
    </xf>
    <xf numFmtId="0" fontId="5" fillId="0" borderId="0" xfId="0" applyFont="1" applyFill="1" applyBorder="1" applyAlignment="1" applyProtection="1">
      <alignment horizontal="right" vertical="center" wrapText="1" readingOrder="1"/>
      <protection locked="0"/>
    </xf>
    <xf numFmtId="0" fontId="5" fillId="0" borderId="0" xfId="0" applyFont="1" applyFill="1" applyBorder="1" applyAlignment="1" applyProtection="1">
      <alignment horizontal="left" vertical="center" wrapText="1" readingOrder="1"/>
      <protection locked="0"/>
    </xf>
    <xf numFmtId="0" fontId="6" fillId="0" borderId="0" xfId="0" applyFont="1" applyFill="1" applyBorder="1" applyAlignment="1" applyProtection="1">
      <alignment horizontal="center" vertical="top" wrapText="1" readingOrder="1"/>
      <protection locked="0"/>
    </xf>
    <xf numFmtId="0" fontId="6" fillId="0" borderId="1" xfId="0" applyFont="1" applyFill="1" applyBorder="1" applyAlignment="1" applyProtection="1">
      <alignment horizontal="center" vertical="top" wrapText="1" readingOrder="1"/>
      <protection locked="0"/>
    </xf>
    <xf numFmtId="0" fontId="5" fillId="0" borderId="0" xfId="0" applyFont="1" applyFill="1" applyBorder="1" applyAlignment="1" applyProtection="1">
      <alignment horizontal="center" vertical="top" wrapText="1" readingOrder="1"/>
      <protection locked="0"/>
    </xf>
    <xf numFmtId="0" fontId="5" fillId="0" borderId="6" xfId="0" applyFont="1" applyFill="1" applyBorder="1" applyAlignment="1" applyProtection="1">
      <alignment vertical="center" wrapText="1" readingOrder="1"/>
      <protection locked="0"/>
    </xf>
    <xf numFmtId="0" fontId="7" fillId="0" borderId="0" xfId="0" applyFont="1" applyFill="1" applyBorder="1" applyAlignment="1"/>
    <xf numFmtId="0" fontId="5" fillId="0" borderId="0" xfId="57" applyNumberFormat="1" applyFont="1" applyFill="1" applyBorder="1" applyAlignment="1" applyProtection="1">
      <alignment horizontal="right" vertical="center"/>
    </xf>
    <xf numFmtId="0" fontId="8" fillId="0" borderId="0" xfId="0" applyFont="1" applyFill="1" applyBorder="1" applyAlignment="1"/>
    <xf numFmtId="0" fontId="9" fillId="0" borderId="0" xfId="0" applyFont="1" applyFill="1" applyBorder="1" applyAlignment="1"/>
    <xf numFmtId="0" fontId="6" fillId="0" borderId="6" xfId="0" applyFont="1" applyFill="1" applyBorder="1" applyAlignment="1" applyProtection="1">
      <alignment horizontal="center" vertical="center" wrapText="1" readingOrder="1"/>
      <protection locked="0"/>
    </xf>
    <xf numFmtId="0" fontId="6" fillId="0" borderId="6" xfId="0" applyFont="1" applyFill="1" applyBorder="1" applyAlignment="1" applyProtection="1">
      <alignment vertical="center" wrapText="1" readingOrder="1"/>
      <protection locked="0"/>
    </xf>
    <xf numFmtId="0" fontId="6" fillId="0" borderId="6" xfId="0" applyFont="1" applyFill="1" applyBorder="1" applyAlignment="1" applyProtection="1">
      <alignment horizontal="left" vertical="center" wrapText="1" readingOrder="1"/>
      <protection locked="0"/>
    </xf>
    <xf numFmtId="0" fontId="0" fillId="0" borderId="0" xfId="0" applyFont="1" applyFill="1" applyBorder="1"/>
    <xf numFmtId="0" fontId="0" fillId="0" borderId="0" xfId="0" applyFont="1" applyFill="1" applyBorder="1" applyAlignment="1">
      <alignment horizontal="center" vertical="center"/>
    </xf>
    <xf numFmtId="49" fontId="10" fillId="0" borderId="0" xfId="0" applyNumberFormat="1" applyFont="1" applyFill="1" applyBorder="1"/>
    <xf numFmtId="0" fontId="11" fillId="0" borderId="0" xfId="0" applyFont="1" applyFill="1" applyBorder="1" applyAlignment="1" applyProtection="1">
      <alignment horizontal="right" vertical="center"/>
      <protection locked="0"/>
    </xf>
    <xf numFmtId="0" fontId="12" fillId="0" borderId="0" xfId="0" applyFont="1" applyFill="1" applyBorder="1" applyAlignment="1">
      <alignment horizontal="center" vertical="center"/>
    </xf>
    <xf numFmtId="0" fontId="11" fillId="0" borderId="0" xfId="0" applyFont="1" applyFill="1" applyBorder="1" applyAlignment="1" applyProtection="1">
      <alignment horizontal="left" vertical="center"/>
      <protection locked="0"/>
    </xf>
    <xf numFmtId="0" fontId="13" fillId="0" borderId="0" xfId="0" applyFont="1" applyFill="1" applyBorder="1" applyAlignment="1">
      <alignment horizontal="left" vertical="center"/>
    </xf>
    <xf numFmtId="0" fontId="13" fillId="0" borderId="0" xfId="0" applyFont="1" applyFill="1" applyBorder="1" applyAlignment="1"/>
    <xf numFmtId="0" fontId="10" fillId="0" borderId="0" xfId="0" applyFont="1" applyFill="1" applyBorder="1" applyAlignment="1" applyProtection="1">
      <alignment horizontal="right"/>
      <protection locked="0"/>
    </xf>
    <xf numFmtId="0" fontId="13" fillId="0" borderId="11" xfId="0" applyFont="1" applyFill="1" applyBorder="1" applyAlignment="1" applyProtection="1">
      <alignment horizontal="center" vertical="center" wrapText="1"/>
      <protection locked="0"/>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5" xfId="0" applyFont="1" applyFill="1" applyBorder="1" applyAlignment="1" applyProtection="1">
      <alignment horizontal="center" vertical="center" wrapText="1"/>
      <protection locked="0"/>
    </xf>
    <xf numFmtId="0" fontId="13" fillId="0" borderId="15" xfId="0" applyFont="1" applyFill="1" applyBorder="1" applyAlignment="1">
      <alignment horizontal="center" vertical="center" wrapText="1"/>
    </xf>
    <xf numFmtId="0" fontId="13" fillId="0" borderId="11" xfId="0" applyFont="1" applyFill="1" applyBorder="1" applyAlignment="1">
      <alignment horizontal="center" vertical="center"/>
    </xf>
    <xf numFmtId="0" fontId="13" fillId="2" borderId="16" xfId="0" applyFont="1" applyFill="1" applyBorder="1" applyAlignment="1" applyProtection="1">
      <alignment horizontal="center" vertical="center" wrapText="1"/>
      <protection locked="0"/>
    </xf>
    <xf numFmtId="0" fontId="13" fillId="0" borderId="16" xfId="0" applyFont="1" applyFill="1" applyBorder="1" applyAlignment="1">
      <alignment horizontal="center" vertical="center" wrapText="1"/>
    </xf>
    <xf numFmtId="0" fontId="13" fillId="0" borderId="16" xfId="0" applyFont="1" applyFill="1" applyBorder="1" applyAlignment="1">
      <alignment horizontal="center" vertical="center"/>
    </xf>
    <xf numFmtId="0" fontId="10" fillId="0" borderId="17" xfId="0" applyFont="1" applyFill="1" applyBorder="1" applyAlignment="1">
      <alignment horizontal="center" vertical="center"/>
    </xf>
    <xf numFmtId="178" fontId="14" fillId="0" borderId="17" xfId="54" applyFont="1" applyFill="1" applyBorder="1" applyAlignment="1">
      <alignment horizontal="left" vertical="center"/>
    </xf>
    <xf numFmtId="178" fontId="14" fillId="0" borderId="17" xfId="54" applyFont="1" applyFill="1" applyBorder="1" applyAlignment="1">
      <alignment horizontal="right" vertical="center"/>
    </xf>
    <xf numFmtId="0" fontId="11" fillId="2" borderId="17" xfId="0" applyFont="1" applyFill="1" applyBorder="1" applyAlignment="1" applyProtection="1">
      <alignment horizontal="left" vertical="center" wrapText="1"/>
      <protection locked="0"/>
    </xf>
    <xf numFmtId="0" fontId="11" fillId="2" borderId="17" xfId="0" applyFont="1" applyFill="1" applyBorder="1" applyAlignment="1" applyProtection="1">
      <alignment horizontal="left" vertical="center"/>
      <protection locked="0"/>
    </xf>
    <xf numFmtId="178" fontId="14" fillId="0" borderId="17" xfId="0" applyNumberFormat="1" applyFont="1" applyFill="1" applyBorder="1" applyAlignment="1">
      <alignment horizontal="right" vertical="center"/>
    </xf>
    <xf numFmtId="49" fontId="14" fillId="0" borderId="17" xfId="53" applyFont="1" applyFill="1" applyBorder="1" applyAlignment="1">
      <alignment horizontal="left" vertical="center" wrapText="1"/>
    </xf>
    <xf numFmtId="0" fontId="11" fillId="0" borderId="12" xfId="0" applyFont="1" applyFill="1" applyBorder="1" applyAlignment="1" applyProtection="1">
      <alignment horizontal="center" vertical="center" wrapText="1"/>
      <protection locked="0"/>
    </xf>
    <xf numFmtId="0" fontId="11" fillId="0" borderId="13"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13" fillId="0" borderId="0" xfId="0" applyFont="1" applyFill="1" applyBorder="1"/>
    <xf numFmtId="0" fontId="13" fillId="0" borderId="15" xfId="0" applyFont="1" applyFill="1" applyBorder="1" applyAlignment="1">
      <alignment horizontal="center" vertical="center"/>
    </xf>
    <xf numFmtId="0" fontId="13" fillId="0" borderId="16" xfId="0" applyFont="1" applyFill="1" applyBorder="1" applyAlignment="1" applyProtection="1">
      <alignment horizontal="center" vertical="center" wrapText="1"/>
      <protection locked="0"/>
    </xf>
    <xf numFmtId="0" fontId="11" fillId="0" borderId="17" xfId="0" applyFont="1" applyFill="1" applyBorder="1" applyAlignment="1">
      <alignment horizontal="left" vertical="center" wrapText="1"/>
    </xf>
    <xf numFmtId="0" fontId="11" fillId="0" borderId="17" xfId="0" applyFont="1" applyFill="1" applyBorder="1" applyAlignment="1" applyProtection="1">
      <alignment horizontal="left" vertical="center" wrapText="1"/>
      <protection locked="0"/>
    </xf>
    <xf numFmtId="4" fontId="11" fillId="0" borderId="17" xfId="0" applyNumberFormat="1" applyFont="1" applyFill="1" applyBorder="1" applyAlignment="1">
      <alignment horizontal="right" vertical="center" wrapText="1"/>
    </xf>
    <xf numFmtId="4" fontId="11" fillId="0" borderId="17" xfId="0" applyNumberFormat="1" applyFont="1" applyFill="1" applyBorder="1" applyAlignment="1" applyProtection="1">
      <alignment horizontal="right" vertical="center" wrapText="1"/>
      <protection locked="0"/>
    </xf>
    <xf numFmtId="0" fontId="10" fillId="0" borderId="12" xfId="0" applyFont="1" applyFill="1" applyBorder="1" applyAlignment="1" applyProtection="1">
      <alignment horizontal="center" vertical="center" wrapText="1"/>
      <protection locked="0"/>
    </xf>
    <xf numFmtId="0" fontId="11" fillId="0" borderId="13" xfId="0" applyFont="1" applyFill="1" applyBorder="1" applyAlignment="1">
      <alignment horizontal="left" vertical="center"/>
    </xf>
    <xf numFmtId="0" fontId="11" fillId="0" borderId="14" xfId="0" applyFont="1" applyFill="1" applyBorder="1" applyAlignment="1">
      <alignment horizontal="left" vertical="center"/>
    </xf>
    <xf numFmtId="0" fontId="15" fillId="0" borderId="0" xfId="0" applyFont="1" applyFill="1" applyBorder="1"/>
    <xf numFmtId="0" fontId="11" fillId="0" borderId="0" xfId="0" applyFont="1" applyFill="1" applyBorder="1" applyAlignment="1" applyProtection="1">
      <alignment horizontal="right"/>
      <protection locked="0"/>
    </xf>
    <xf numFmtId="0" fontId="10" fillId="0" borderId="17" xfId="0" applyFont="1" applyFill="1" applyBorder="1" applyAlignment="1" applyProtection="1">
      <alignment horizontal="center" vertical="center"/>
      <protection locked="0"/>
    </xf>
    <xf numFmtId="4" fontId="14" fillId="0" borderId="17" xfId="54" applyNumberFormat="1" applyFont="1" applyFill="1" applyBorder="1">
      <alignment horizontal="right" vertical="center"/>
    </xf>
    <xf numFmtId="0" fontId="11" fillId="0" borderId="0" xfId="0" applyFont="1" applyFill="1" applyBorder="1" applyAlignment="1" applyProtection="1">
      <alignment horizontal="right" vertical="top" wrapText="1"/>
      <protection locked="0"/>
    </xf>
    <xf numFmtId="0" fontId="16" fillId="0" borderId="0" xfId="0" applyFont="1" applyFill="1" applyBorder="1" applyAlignment="1" applyProtection="1">
      <alignment vertical="top"/>
      <protection locked="0"/>
    </xf>
    <xf numFmtId="0" fontId="16" fillId="0" borderId="0" xfId="0" applyFont="1" applyFill="1" applyBorder="1" applyAlignment="1">
      <alignment vertical="top"/>
    </xf>
    <xf numFmtId="0" fontId="17" fillId="0" borderId="0" xfId="0" applyFont="1" applyFill="1" applyBorder="1" applyAlignment="1" applyProtection="1">
      <alignment horizontal="center" vertical="center" wrapText="1"/>
      <protection locked="0"/>
    </xf>
    <xf numFmtId="0" fontId="16" fillId="0" borderId="0" xfId="0" applyFont="1" applyFill="1" applyBorder="1" applyProtection="1">
      <protection locked="0"/>
    </xf>
    <xf numFmtId="0" fontId="16" fillId="0" borderId="0" xfId="0" applyFont="1" applyFill="1" applyBorder="1"/>
    <xf numFmtId="0" fontId="11" fillId="0" borderId="0"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right" vertical="center"/>
      <protection locked="0"/>
    </xf>
    <xf numFmtId="0" fontId="10" fillId="0" borderId="0" xfId="0" applyFont="1" applyFill="1" applyBorder="1" applyAlignment="1" applyProtection="1">
      <alignment horizontal="right" vertical="center" wrapText="1"/>
      <protection locked="0"/>
    </xf>
    <xf numFmtId="0" fontId="10" fillId="0" borderId="17" xfId="0" applyFont="1" applyFill="1" applyBorder="1" applyAlignment="1" applyProtection="1">
      <alignment horizontal="center" vertical="center" wrapText="1"/>
      <protection locked="0"/>
    </xf>
    <xf numFmtId="0" fontId="10" fillId="0" borderId="17" xfId="0" applyFont="1" applyFill="1" applyBorder="1" applyAlignment="1" applyProtection="1">
      <alignment horizontal="right" vertical="center"/>
      <protection locked="0"/>
    </xf>
    <xf numFmtId="0" fontId="10" fillId="0" borderId="17" xfId="0" applyFont="1" applyFill="1" applyBorder="1" applyAlignment="1" applyProtection="1">
      <alignment horizontal="right" vertical="center" wrapText="1"/>
      <protection locked="0"/>
    </xf>
    <xf numFmtId="0" fontId="11" fillId="0" borderId="17" xfId="0" applyFont="1" applyFill="1" applyBorder="1" applyAlignment="1">
      <alignment horizontal="center" vertical="center" wrapText="1"/>
    </xf>
    <xf numFmtId="0" fontId="11" fillId="0" borderId="17" xfId="0" applyFont="1" applyFill="1" applyBorder="1" applyAlignment="1" applyProtection="1">
      <alignment horizontal="center"/>
      <protection locked="0"/>
    </xf>
    <xf numFmtId="0" fontId="11" fillId="0" borderId="17" xfId="0" applyFont="1" applyFill="1" applyBorder="1" applyAlignment="1" applyProtection="1">
      <alignment horizontal="center" wrapText="1"/>
      <protection locked="0"/>
    </xf>
    <xf numFmtId="0" fontId="11" fillId="0" borderId="17" xfId="0" applyFont="1" applyFill="1" applyBorder="1" applyAlignment="1">
      <alignment horizontal="center" wrapText="1"/>
    </xf>
    <xf numFmtId="0" fontId="11" fillId="0" borderId="17" xfId="0" applyFont="1" applyFill="1" applyBorder="1" applyAlignment="1" applyProtection="1">
      <alignment horizontal="center" vertical="center" wrapText="1"/>
      <protection locked="0"/>
    </xf>
    <xf numFmtId="3" fontId="11" fillId="0" borderId="17" xfId="0" applyNumberFormat="1" applyFont="1" applyFill="1" applyBorder="1" applyAlignment="1" applyProtection="1">
      <alignment horizontal="right" vertical="center"/>
      <protection locked="0"/>
    </xf>
    <xf numFmtId="4" fontId="11" fillId="0" borderId="17" xfId="0" applyNumberFormat="1" applyFont="1" applyFill="1" applyBorder="1" applyAlignment="1" applyProtection="1">
      <alignment horizontal="right" vertical="center"/>
      <protection locked="0"/>
    </xf>
    <xf numFmtId="0" fontId="11" fillId="0" borderId="17" xfId="0" applyFont="1" applyFill="1" applyBorder="1" applyAlignment="1">
      <alignment horizontal="center" vertical="center"/>
    </xf>
    <xf numFmtId="0" fontId="11" fillId="0" borderId="17" xfId="0" applyFont="1" applyFill="1" applyBorder="1" applyAlignment="1" applyProtection="1">
      <alignment horizontal="left"/>
      <protection locked="0"/>
    </xf>
    <xf numFmtId="0" fontId="11" fillId="0" borderId="17" xfId="0" applyFont="1" applyFill="1" applyBorder="1" applyAlignment="1">
      <alignment horizontal="left"/>
    </xf>
    <xf numFmtId="0" fontId="11" fillId="0" borderId="17" xfId="0" applyFont="1" applyFill="1" applyBorder="1" applyAlignment="1">
      <alignment horizontal="right" vertical="center"/>
    </xf>
    <xf numFmtId="0" fontId="18" fillId="0" borderId="0" xfId="57" applyFont="1" applyFill="1" applyBorder="1" applyAlignment="1">
      <alignment horizontal="left" vertical="center"/>
    </xf>
    <xf numFmtId="0" fontId="11" fillId="0" borderId="0" xfId="0" applyFont="1" applyFill="1" applyBorder="1" applyAlignment="1" applyProtection="1">
      <alignment horizontal="right" vertical="center" wrapText="1"/>
      <protection locked="0"/>
    </xf>
    <xf numFmtId="0" fontId="19" fillId="0" borderId="0" xfId="0" applyFont="1" applyFill="1" applyBorder="1" applyAlignment="1">
      <alignment horizontal="center" vertical="center"/>
    </xf>
    <xf numFmtId="0" fontId="12" fillId="0" borderId="0" xfId="0" applyFont="1" applyFill="1" applyBorder="1" applyAlignment="1" applyProtection="1">
      <alignment horizontal="center" vertical="center"/>
      <protection locked="0"/>
    </xf>
    <xf numFmtId="0" fontId="13" fillId="0" borderId="17" xfId="0" applyFont="1" applyFill="1" applyBorder="1" applyAlignment="1">
      <alignment horizontal="center" vertical="center" wrapText="1"/>
    </xf>
    <xf numFmtId="0" fontId="13" fillId="0" borderId="17" xfId="0" applyFont="1" applyFill="1" applyBorder="1" applyAlignment="1" applyProtection="1">
      <alignment horizontal="center" vertical="center"/>
      <protection locked="0"/>
    </xf>
    <xf numFmtId="0" fontId="11" fillId="0" borderId="17" xfId="0" applyFont="1" applyFill="1" applyBorder="1" applyAlignment="1">
      <alignment vertical="center" wrapText="1"/>
    </xf>
    <xf numFmtId="0" fontId="11" fillId="0" borderId="17" xfId="0" applyFont="1" applyFill="1" applyBorder="1" applyAlignment="1" applyProtection="1">
      <alignment horizontal="center" vertical="center"/>
      <protection locked="0"/>
    </xf>
    <xf numFmtId="0" fontId="15" fillId="0" borderId="0" xfId="0" applyFont="1" applyFill="1" applyBorder="1" applyAlignment="1">
      <alignment horizontal="left" vertical="center"/>
    </xf>
    <xf numFmtId="0" fontId="0" fillId="0" borderId="0" xfId="0" applyFont="1" applyFill="1" applyBorder="1" applyAlignment="1"/>
    <xf numFmtId="0" fontId="10" fillId="0" borderId="0" xfId="0" applyFont="1" applyFill="1" applyBorder="1" applyAlignment="1">
      <alignment horizontal="right" vertical="center"/>
    </xf>
    <xf numFmtId="0" fontId="19"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3" fillId="0" borderId="0" xfId="0" applyFont="1" applyFill="1" applyBorder="1" applyAlignment="1">
      <alignment wrapText="1"/>
    </xf>
    <xf numFmtId="0" fontId="10" fillId="0" borderId="0" xfId="0" applyFont="1" applyFill="1" applyBorder="1" applyAlignment="1">
      <alignment horizontal="right" wrapText="1"/>
    </xf>
    <xf numFmtId="0" fontId="13" fillId="0" borderId="18" xfId="0" applyFont="1" applyFill="1" applyBorder="1" applyAlignment="1">
      <alignment horizontal="center" vertical="center"/>
    </xf>
    <xf numFmtId="0" fontId="13" fillId="0" borderId="19" xfId="0" applyFont="1" applyFill="1" applyBorder="1" applyAlignment="1">
      <alignment horizontal="center" vertical="center" wrapText="1"/>
    </xf>
    <xf numFmtId="0" fontId="10" fillId="0" borderId="12" xfId="0" applyFont="1" applyFill="1" applyBorder="1" applyAlignment="1">
      <alignment horizontal="center" vertical="center"/>
    </xf>
    <xf numFmtId="0" fontId="10" fillId="0" borderId="16" xfId="0" applyFont="1" applyFill="1" applyBorder="1" applyAlignment="1" applyProtection="1">
      <alignment horizontal="center" vertical="center"/>
      <protection locked="0"/>
    </xf>
    <xf numFmtId="0" fontId="15" fillId="0" borderId="0" xfId="0" applyFont="1" applyBorder="1" applyAlignment="1">
      <alignment horizontal="center" vertical="center"/>
    </xf>
    <xf numFmtId="0" fontId="0" fillId="0" borderId="0" xfId="0" applyFont="1" applyBorder="1" applyAlignment="1">
      <alignment horizontal="center" vertical="center"/>
    </xf>
    <xf numFmtId="0" fontId="10" fillId="0" borderId="0" xfId="0" applyFont="1" applyBorder="1" applyAlignment="1">
      <alignment wrapText="1"/>
    </xf>
    <xf numFmtId="0" fontId="10" fillId="0" borderId="0" xfId="0" applyFont="1" applyBorder="1" applyProtection="1">
      <protection locked="0"/>
    </xf>
    <xf numFmtId="0" fontId="19" fillId="0" borderId="0" xfId="0" applyFont="1" applyBorder="1" applyAlignment="1">
      <alignment horizontal="center" vertical="center" wrapText="1"/>
    </xf>
    <xf numFmtId="0" fontId="12" fillId="0" borderId="0" xfId="0" applyFont="1" applyBorder="1" applyAlignment="1" applyProtection="1">
      <alignment horizontal="center" vertical="center"/>
      <protection locked="0"/>
    </xf>
    <xf numFmtId="0" fontId="12" fillId="0" borderId="0" xfId="0" applyFont="1" applyBorder="1" applyAlignment="1">
      <alignment horizontal="center" vertical="center" wrapText="1"/>
    </xf>
    <xf numFmtId="0" fontId="11" fillId="0" borderId="0" xfId="0" applyFont="1" applyFill="1" applyBorder="1" applyAlignment="1">
      <alignment horizontal="left" vertical="center"/>
    </xf>
    <xf numFmtId="0" fontId="13" fillId="0" borderId="0" xfId="0" applyFont="1" applyFill="1" applyBorder="1" applyAlignment="1" applyProtection="1">
      <protection locked="0"/>
    </xf>
    <xf numFmtId="0" fontId="13" fillId="0" borderId="11" xfId="0" applyFont="1" applyBorder="1" applyAlignment="1">
      <alignment horizontal="center" vertical="center" wrapText="1"/>
    </xf>
    <xf numFmtId="0" fontId="13" fillId="0" borderId="20" xfId="0" applyFont="1" applyBorder="1" applyAlignment="1" applyProtection="1">
      <alignment horizontal="center" vertical="center"/>
      <protection locked="0"/>
    </xf>
    <xf numFmtId="0" fontId="13" fillId="0" borderId="20"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21" xfId="0" applyFont="1" applyBorder="1" applyAlignment="1" applyProtection="1">
      <alignment horizontal="center" vertical="center"/>
      <protection locked="0"/>
    </xf>
    <xf numFmtId="0" fontId="13" fillId="0" borderId="21"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2" xfId="0" applyFont="1" applyBorder="1" applyAlignment="1" applyProtection="1">
      <alignment horizontal="center" vertical="center"/>
      <protection locked="0"/>
    </xf>
    <xf numFmtId="0" fontId="13" fillId="0" borderId="22" xfId="0" applyFont="1" applyBorder="1" applyAlignment="1">
      <alignment horizontal="center" vertical="center" wrapText="1"/>
    </xf>
    <xf numFmtId="0" fontId="13" fillId="0" borderId="16" xfId="0" applyFont="1" applyBorder="1" applyAlignment="1">
      <alignment horizontal="center" vertical="center"/>
    </xf>
    <xf numFmtId="0" fontId="11" fillId="0" borderId="16" xfId="0" applyFont="1" applyBorder="1" applyAlignment="1">
      <alignment horizontal="left" vertical="center" wrapText="1"/>
    </xf>
    <xf numFmtId="0" fontId="11" fillId="0" borderId="22" xfId="0" applyFont="1" applyBorder="1" applyAlignment="1" applyProtection="1">
      <alignment horizontal="left" vertical="center"/>
      <protection locked="0"/>
    </xf>
    <xf numFmtId="0" fontId="11" fillId="0" borderId="22" xfId="0" applyFont="1" applyBorder="1" applyAlignment="1">
      <alignment horizontal="left" vertical="center" wrapText="1"/>
    </xf>
    <xf numFmtId="0" fontId="11" fillId="0" borderId="23" xfId="0" applyFont="1" applyBorder="1" applyAlignment="1">
      <alignment horizontal="center" vertical="center"/>
    </xf>
    <xf numFmtId="0" fontId="11" fillId="0" borderId="24" xfId="0" applyFont="1" applyBorder="1" applyAlignment="1" applyProtection="1">
      <alignment horizontal="left" vertical="center"/>
      <protection locked="0"/>
    </xf>
    <xf numFmtId="0" fontId="11" fillId="0" borderId="24" xfId="0" applyFont="1" applyBorder="1" applyAlignment="1">
      <alignment horizontal="left" vertical="center"/>
    </xf>
    <xf numFmtId="0" fontId="20" fillId="0" borderId="0" xfId="0" applyFont="1" applyFill="1" applyBorder="1" applyAlignment="1">
      <alignment horizontal="left" vertical="center"/>
    </xf>
    <xf numFmtId="0" fontId="11" fillId="0" borderId="0" xfId="0" applyFont="1" applyBorder="1" applyAlignment="1" applyProtection="1">
      <alignment vertical="top" wrapText="1"/>
      <protection locked="0"/>
    </xf>
    <xf numFmtId="0" fontId="12" fillId="0" borderId="0" xfId="0" applyFont="1" applyBorder="1" applyAlignment="1" applyProtection="1">
      <alignment horizontal="center" vertical="center" wrapText="1"/>
      <protection locked="0"/>
    </xf>
    <xf numFmtId="0" fontId="11" fillId="0" borderId="0" xfId="0" applyFont="1" applyBorder="1" applyAlignment="1">
      <alignment vertical="center" wrapText="1"/>
    </xf>
    <xf numFmtId="0" fontId="13" fillId="0" borderId="0" xfId="0" applyFont="1" applyBorder="1" applyAlignment="1">
      <alignment wrapText="1"/>
    </xf>
    <xf numFmtId="0" fontId="13" fillId="0" borderId="13" xfId="0" applyFont="1" applyBorder="1" applyAlignment="1">
      <alignment horizontal="center" vertical="center" wrapText="1"/>
    </xf>
    <xf numFmtId="0" fontId="13" fillId="0" borderId="13"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0" fontId="13" fillId="0" borderId="24" xfId="0" applyFont="1" applyBorder="1" applyAlignment="1">
      <alignment horizontal="center" vertical="center" wrapText="1"/>
    </xf>
    <xf numFmtId="0" fontId="13" fillId="0" borderId="22" xfId="0" applyFont="1" applyBorder="1" applyAlignment="1" applyProtection="1">
      <alignment horizontal="center" vertical="center" wrapText="1"/>
      <protection locked="0"/>
    </xf>
    <xf numFmtId="178" fontId="14" fillId="0" borderId="17" xfId="0" applyNumberFormat="1" applyFont="1" applyBorder="1" applyAlignment="1">
      <alignment horizontal="right" vertical="center"/>
    </xf>
    <xf numFmtId="0" fontId="11" fillId="2" borderId="22" xfId="0" applyFont="1" applyFill="1" applyBorder="1" applyAlignment="1">
      <alignment horizontal="left" vertical="center"/>
    </xf>
    <xf numFmtId="0" fontId="11" fillId="0" borderId="0" xfId="0" applyFont="1" applyBorder="1" applyAlignment="1" applyProtection="1">
      <alignment horizontal="right" vertical="center" wrapText="1"/>
      <protection locked="0"/>
    </xf>
    <xf numFmtId="0" fontId="11" fillId="0" borderId="0" xfId="0" applyFont="1" applyBorder="1" applyAlignment="1" applyProtection="1">
      <alignment horizontal="right" wrapText="1"/>
      <protection locked="0"/>
    </xf>
    <xf numFmtId="0" fontId="13" fillId="0" borderId="13"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13" fillId="0" borderId="24" xfId="0" applyFont="1" applyBorder="1" applyAlignment="1" applyProtection="1">
      <alignment horizontal="center" vertical="center" wrapText="1"/>
      <protection locked="0"/>
    </xf>
    <xf numFmtId="0" fontId="13" fillId="0" borderId="20" xfId="0" applyFont="1" applyFill="1" applyBorder="1" applyAlignment="1" applyProtection="1">
      <alignment horizontal="center" vertical="center"/>
      <protection locked="0"/>
    </xf>
    <xf numFmtId="0" fontId="13" fillId="0" borderId="20" xfId="0" applyFont="1" applyFill="1" applyBorder="1" applyAlignment="1">
      <alignment horizontal="center" vertical="center" wrapText="1"/>
    </xf>
    <xf numFmtId="0" fontId="13" fillId="0" borderId="21" xfId="0" applyFont="1" applyFill="1" applyBorder="1" applyAlignment="1" applyProtection="1">
      <alignment horizontal="center" vertical="center"/>
      <protection locked="0"/>
    </xf>
    <xf numFmtId="0" fontId="13" fillId="0" borderId="21" xfId="0" applyFont="1" applyFill="1" applyBorder="1" applyAlignment="1">
      <alignment horizontal="center" vertical="center" wrapText="1"/>
    </xf>
    <xf numFmtId="0" fontId="13" fillId="0" borderId="22" xfId="0" applyFont="1" applyFill="1" applyBorder="1" applyAlignment="1" applyProtection="1">
      <alignment horizontal="center" vertical="center"/>
      <protection locked="0"/>
    </xf>
    <xf numFmtId="0" fontId="13" fillId="0" borderId="22" xfId="0" applyFont="1" applyFill="1" applyBorder="1" applyAlignment="1">
      <alignment horizontal="center" vertical="center" wrapText="1"/>
    </xf>
    <xf numFmtId="180" fontId="14" fillId="0" borderId="17" xfId="56" applyFont="1" applyFill="1" applyBorder="1" applyAlignment="1">
      <alignment horizontal="center" vertical="center"/>
    </xf>
    <xf numFmtId="180" fontId="14" fillId="0" borderId="17" xfId="0" applyNumberFormat="1" applyFont="1" applyFill="1" applyBorder="1" applyAlignment="1">
      <alignment horizontal="center" vertical="center"/>
    </xf>
    <xf numFmtId="0" fontId="11" fillId="0" borderId="16" xfId="0" applyFont="1" applyFill="1" applyBorder="1" applyAlignment="1">
      <alignment horizontal="left" vertical="center" wrapText="1"/>
    </xf>
    <xf numFmtId="0" fontId="11" fillId="0" borderId="22" xfId="0" applyFont="1" applyFill="1" applyBorder="1" applyAlignment="1" applyProtection="1">
      <alignment horizontal="left" vertical="center"/>
      <protection locked="0"/>
    </xf>
    <xf numFmtId="0" fontId="11" fillId="0" borderId="22" xfId="0" applyFont="1" applyFill="1" applyBorder="1" applyAlignment="1">
      <alignment horizontal="left" vertical="center" wrapText="1"/>
    </xf>
    <xf numFmtId="3" fontId="11" fillId="0" borderId="22" xfId="0" applyNumberFormat="1" applyFont="1" applyFill="1" applyBorder="1" applyAlignment="1">
      <alignment horizontal="right" vertical="center"/>
    </xf>
    <xf numFmtId="0" fontId="11" fillId="0" borderId="23" xfId="0" applyFont="1" applyFill="1" applyBorder="1" applyAlignment="1">
      <alignment horizontal="center" vertical="center"/>
    </xf>
    <xf numFmtId="0" fontId="11" fillId="0" borderId="24" xfId="0" applyFont="1" applyFill="1" applyBorder="1" applyAlignment="1" applyProtection="1">
      <alignment horizontal="left" vertical="center"/>
      <protection locked="0"/>
    </xf>
    <xf numFmtId="0" fontId="11" fillId="0" borderId="24" xfId="0" applyFont="1" applyFill="1" applyBorder="1" applyAlignment="1">
      <alignment horizontal="left" vertical="center"/>
    </xf>
    <xf numFmtId="0" fontId="11" fillId="2" borderId="22" xfId="0" applyFont="1" applyFill="1" applyBorder="1" applyAlignment="1">
      <alignment horizontal="right" vertical="center"/>
    </xf>
    <xf numFmtId="0" fontId="21" fillId="0" borderId="0" xfId="0" applyFont="1" applyBorder="1" applyAlignment="1">
      <alignment horizontal="left" vertical="center"/>
    </xf>
    <xf numFmtId="0" fontId="21" fillId="0" borderId="0" xfId="0" applyFont="1" applyBorder="1" applyAlignment="1" applyProtection="1">
      <alignment horizontal="left" vertical="center"/>
      <protection locked="0"/>
    </xf>
    <xf numFmtId="0" fontId="21" fillId="2" borderId="0" xfId="0" applyFont="1" applyFill="1" applyBorder="1" applyAlignment="1">
      <alignment horizontal="left" vertical="center"/>
    </xf>
    <xf numFmtId="178" fontId="22" fillId="0" borderId="0" xfId="0" applyNumberFormat="1" applyFont="1" applyBorder="1" applyAlignment="1">
      <alignment horizontal="left" vertical="center"/>
    </xf>
    <xf numFmtId="0" fontId="23" fillId="0" borderId="0" xfId="58" applyFont="1" applyFill="1" applyAlignment="1" applyProtection="1">
      <alignment horizontal="left" vertical="center" wrapText="1"/>
    </xf>
    <xf numFmtId="0" fontId="0" fillId="0" borderId="0" xfId="0" applyFill="1" applyBorder="1" applyAlignment="1"/>
    <xf numFmtId="0" fontId="13" fillId="0" borderId="13" xfId="0" applyFont="1" applyFill="1" applyBorder="1" applyAlignment="1">
      <alignment horizontal="center" vertical="center" wrapText="1"/>
    </xf>
    <xf numFmtId="0" fontId="13" fillId="0" borderId="13" xfId="0" applyFont="1" applyFill="1" applyBorder="1" applyAlignment="1" applyProtection="1">
      <alignment horizontal="center" vertical="center" wrapText="1"/>
      <protection locked="0"/>
    </xf>
    <xf numFmtId="0" fontId="13" fillId="0" borderId="13" xfId="0" applyFont="1" applyFill="1" applyBorder="1" applyAlignment="1" applyProtection="1">
      <alignment horizontal="center" vertical="center"/>
      <protection locked="0"/>
    </xf>
    <xf numFmtId="0" fontId="13" fillId="0" borderId="21" xfId="0" applyFont="1" applyFill="1" applyBorder="1" applyAlignment="1" applyProtection="1">
      <alignment horizontal="center" vertical="center" wrapText="1"/>
      <protection locked="0"/>
    </xf>
    <xf numFmtId="0" fontId="13" fillId="0" borderId="24" xfId="0" applyFont="1" applyFill="1" applyBorder="1" applyAlignment="1">
      <alignment horizontal="center" vertical="center" wrapText="1"/>
    </xf>
    <xf numFmtId="0" fontId="13" fillId="0" borderId="24" xfId="0" applyFont="1" applyFill="1" applyBorder="1" applyAlignment="1" applyProtection="1">
      <alignment horizontal="center" vertical="center"/>
      <protection locked="0"/>
    </xf>
    <xf numFmtId="0" fontId="13" fillId="0" borderId="22" xfId="0" applyFont="1" applyFill="1" applyBorder="1" applyAlignment="1" applyProtection="1">
      <alignment horizontal="center" vertical="center" wrapText="1"/>
      <protection locked="0"/>
    </xf>
    <xf numFmtId="0" fontId="11" fillId="0" borderId="0" xfId="0" applyFont="1" applyBorder="1" applyAlignment="1" applyProtection="1">
      <alignment horizontal="right" vertical="center"/>
      <protection locked="0"/>
    </xf>
    <xf numFmtId="0" fontId="11" fillId="0" borderId="0" xfId="0" applyFont="1" applyFill="1" applyBorder="1" applyAlignment="1">
      <alignment horizontal="right"/>
    </xf>
    <xf numFmtId="0" fontId="13" fillId="0" borderId="14"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protection locked="0"/>
    </xf>
    <xf numFmtId="49" fontId="24" fillId="0" borderId="0" xfId="0" applyNumberFormat="1" applyFont="1" applyFill="1" applyBorder="1" applyProtection="1">
      <protection locked="0"/>
    </xf>
    <xf numFmtId="0" fontId="10" fillId="0" borderId="0" xfId="0" applyFont="1" applyFill="1" applyBorder="1" applyAlignment="1">
      <alignment horizontal="right"/>
    </xf>
    <xf numFmtId="0" fontId="25" fillId="0" borderId="0" xfId="0" applyFont="1" applyFill="1" applyBorder="1" applyAlignment="1" applyProtection="1">
      <alignment horizontal="center" vertical="center" wrapText="1"/>
      <protection locked="0"/>
    </xf>
    <xf numFmtId="0" fontId="25" fillId="0" borderId="0" xfId="0" applyFont="1" applyFill="1" applyBorder="1" applyAlignment="1" applyProtection="1">
      <alignment horizontal="center" vertical="center"/>
      <protection locked="0"/>
    </xf>
    <xf numFmtId="0" fontId="25" fillId="0" borderId="0" xfId="0" applyFont="1" applyFill="1" applyBorder="1" applyAlignment="1">
      <alignment horizontal="center" vertical="center"/>
    </xf>
    <xf numFmtId="0" fontId="13" fillId="0" borderId="11" xfId="0" applyFont="1" applyFill="1" applyBorder="1" applyAlignment="1" applyProtection="1">
      <alignment horizontal="center" vertical="center"/>
      <protection locked="0"/>
    </xf>
    <xf numFmtId="49" fontId="13" fillId="0" borderId="11" xfId="0" applyNumberFormat="1" applyFont="1" applyFill="1" applyBorder="1" applyAlignment="1" applyProtection="1">
      <alignment horizontal="center" vertical="center" wrapText="1"/>
      <protection locked="0"/>
    </xf>
    <xf numFmtId="0" fontId="13" fillId="0" borderId="15" xfId="0" applyFont="1" applyFill="1" applyBorder="1" applyAlignment="1" applyProtection="1">
      <alignment horizontal="center" vertical="center"/>
      <protection locked="0"/>
    </xf>
    <xf numFmtId="49" fontId="13" fillId="0" borderId="15" xfId="0" applyNumberFormat="1" applyFont="1" applyFill="1" applyBorder="1" applyAlignment="1" applyProtection="1">
      <alignment horizontal="center" vertical="center" wrapText="1"/>
      <protection locked="0"/>
    </xf>
    <xf numFmtId="49" fontId="13" fillId="0" borderId="17" xfId="0" applyNumberFormat="1" applyFont="1" applyFill="1" applyBorder="1" applyAlignment="1" applyProtection="1">
      <alignment horizontal="center" vertical="center"/>
      <protection locked="0"/>
    </xf>
    <xf numFmtId="0" fontId="13" fillId="0" borderId="17" xfId="0" applyFont="1" applyFill="1" applyBorder="1" applyAlignment="1">
      <alignment horizontal="center" vertical="center"/>
    </xf>
    <xf numFmtId="0" fontId="10" fillId="0" borderId="13" xfId="0" applyFont="1" applyFill="1" applyBorder="1" applyAlignment="1" applyProtection="1">
      <alignment horizontal="center" vertical="center"/>
      <protection locked="0"/>
    </xf>
    <xf numFmtId="0" fontId="10" fillId="0" borderId="14" xfId="0" applyFont="1" applyFill="1" applyBorder="1" applyAlignment="1" applyProtection="1">
      <alignment horizontal="center" vertical="center"/>
      <protection locked="0"/>
    </xf>
    <xf numFmtId="49" fontId="18" fillId="0" borderId="0" xfId="58" applyNumberFormat="1" applyFont="1" applyFill="1" applyAlignment="1" applyProtection="1">
      <alignment horizontal="left" vertical="center" wrapText="1"/>
    </xf>
    <xf numFmtId="0" fontId="10" fillId="0" borderId="17" xfId="0" applyFont="1" applyFill="1" applyBorder="1" applyAlignment="1">
      <alignment horizontal="center" vertical="center" wrapText="1"/>
    </xf>
    <xf numFmtId="0" fontId="11" fillId="2" borderId="17" xfId="0" applyFont="1" applyFill="1" applyBorder="1" applyAlignment="1" applyProtection="1">
      <alignment horizontal="center" vertical="center"/>
      <protection locked="0"/>
    </xf>
    <xf numFmtId="49" fontId="14" fillId="0" borderId="17" xfId="53" applyFont="1" applyFill="1" applyBorder="1" applyAlignment="1">
      <alignment horizontal="left" vertical="center" wrapText="1" indent="1"/>
    </xf>
    <xf numFmtId="0" fontId="10" fillId="0" borderId="0" xfId="0" applyFont="1" applyFill="1" applyBorder="1" applyAlignment="1">
      <alignment vertical="top"/>
    </xf>
    <xf numFmtId="0" fontId="11" fillId="2" borderId="14" xfId="0" applyFont="1" applyFill="1" applyBorder="1" applyAlignment="1">
      <alignment horizontal="left" vertical="center"/>
    </xf>
    <xf numFmtId="0" fontId="13" fillId="2" borderId="11"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23" xfId="0" applyFont="1" applyFill="1" applyBorder="1" applyAlignment="1" applyProtection="1">
      <alignment horizontal="center" vertical="center" wrapText="1"/>
      <protection locked="0"/>
    </xf>
    <xf numFmtId="0" fontId="13" fillId="0" borderId="22" xfId="0" applyFont="1" applyFill="1" applyBorder="1" applyAlignment="1">
      <alignment horizontal="center" vertical="center"/>
    </xf>
    <xf numFmtId="0" fontId="11" fillId="0" borderId="0" xfId="0" applyFont="1" applyFill="1" applyBorder="1" applyAlignment="1">
      <alignment horizontal="right" vertical="center"/>
    </xf>
    <xf numFmtId="0" fontId="10" fillId="0" borderId="0" xfId="0" applyFont="1" applyBorder="1" applyAlignment="1">
      <alignment vertical="top"/>
    </xf>
    <xf numFmtId="0" fontId="10" fillId="0" borderId="0" xfId="0" applyFont="1" applyBorder="1" applyAlignment="1" applyProtection="1">
      <alignment vertical="top"/>
      <protection locked="0"/>
    </xf>
    <xf numFmtId="49" fontId="10" fillId="0" borderId="0" xfId="0" applyNumberFormat="1" applyFont="1" applyBorder="1" applyProtection="1">
      <protection locked="0"/>
    </xf>
    <xf numFmtId="0" fontId="13" fillId="0" borderId="0" xfId="0" applyFont="1" applyFill="1" applyBorder="1" applyAlignment="1" applyProtection="1">
      <alignment horizontal="left" vertical="center"/>
      <protection locked="0"/>
    </xf>
    <xf numFmtId="0" fontId="13" fillId="0" borderId="16" xfId="0" applyFont="1" applyFill="1" applyBorder="1" applyAlignment="1" applyProtection="1">
      <alignment horizontal="center" vertical="center"/>
      <protection locked="0"/>
    </xf>
    <xf numFmtId="0" fontId="11" fillId="0" borderId="17" xfId="0" applyFont="1" applyFill="1" applyBorder="1" applyAlignment="1">
      <alignment horizontal="left" vertical="center"/>
    </xf>
    <xf numFmtId="0" fontId="11" fillId="0" borderId="13" xfId="0" applyFont="1" applyFill="1" applyBorder="1" applyAlignment="1" applyProtection="1">
      <alignment horizontal="left" vertical="center"/>
      <protection locked="0"/>
    </xf>
    <xf numFmtId="0" fontId="11" fillId="0" borderId="14" xfId="0" applyFont="1" applyFill="1" applyBorder="1" applyAlignment="1" applyProtection="1">
      <alignment horizontal="left" vertical="center"/>
      <protection locked="0"/>
    </xf>
    <xf numFmtId="0" fontId="13" fillId="0" borderId="12" xfId="0" applyFont="1" applyFill="1" applyBorder="1" applyAlignment="1" applyProtection="1">
      <alignment horizontal="center" vertical="center"/>
      <protection locked="0"/>
    </xf>
    <xf numFmtId="0" fontId="13" fillId="0" borderId="12" xfId="0"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0" fontId="10" fillId="0" borderId="0" xfId="0" applyFont="1" applyFill="1" applyBorder="1" applyAlignment="1" applyProtection="1">
      <alignment vertical="top"/>
      <protection locked="0"/>
    </xf>
    <xf numFmtId="0" fontId="13" fillId="0" borderId="14" xfId="0" applyFont="1" applyFill="1" applyBorder="1" applyAlignment="1" applyProtection="1">
      <alignment horizontal="center" vertical="center" wrapText="1"/>
      <protection locked="0"/>
    </xf>
    <xf numFmtId="0" fontId="11" fillId="0" borderId="0" xfId="0" applyFont="1" applyFill="1" applyBorder="1" applyAlignment="1">
      <alignment horizontal="right" vertical="center" wrapText="1"/>
    </xf>
    <xf numFmtId="0" fontId="26" fillId="0" borderId="0" xfId="0" applyFont="1" applyFill="1" applyBorder="1" applyAlignment="1">
      <alignment horizontal="center" vertical="center"/>
    </xf>
    <xf numFmtId="0" fontId="27" fillId="0" borderId="0" xfId="0" applyFont="1" applyFill="1" applyBorder="1" applyAlignment="1"/>
    <xf numFmtId="0" fontId="27" fillId="0" borderId="0" xfId="0" applyFont="1" applyFill="1" applyBorder="1" applyAlignment="1" applyProtection="1">
      <protection locked="0"/>
    </xf>
    <xf numFmtId="0" fontId="10" fillId="2" borderId="0" xfId="0" applyFont="1" applyFill="1" applyBorder="1" applyAlignment="1" applyProtection="1">
      <alignment horizontal="left" vertical="center" wrapText="1"/>
      <protection locked="0"/>
    </xf>
    <xf numFmtId="0" fontId="11" fillId="2" borderId="0" xfId="0" applyFont="1" applyFill="1" applyBorder="1" applyAlignment="1" applyProtection="1">
      <alignment horizontal="right" vertical="center" wrapText="1"/>
      <protection locked="0"/>
    </xf>
    <xf numFmtId="0" fontId="28" fillId="0" borderId="0" xfId="0" applyFont="1" applyFill="1" applyBorder="1" applyAlignment="1">
      <alignment horizontal="right"/>
    </xf>
    <xf numFmtId="0" fontId="10" fillId="2" borderId="17" xfId="0" applyFont="1" applyFill="1" applyBorder="1" applyAlignment="1" applyProtection="1">
      <alignment horizontal="center" vertical="center" wrapText="1"/>
      <protection locked="0"/>
    </xf>
    <xf numFmtId="0" fontId="10" fillId="2" borderId="17" xfId="0" applyFont="1" applyFill="1" applyBorder="1" applyAlignment="1" applyProtection="1">
      <alignment horizontal="center" vertical="center"/>
      <protection locked="0"/>
    </xf>
    <xf numFmtId="0" fontId="27" fillId="2" borderId="17" xfId="0" applyFont="1" applyFill="1" applyBorder="1" applyAlignment="1" applyProtection="1">
      <alignment vertical="top" wrapText="1"/>
      <protection locked="0"/>
    </xf>
    <xf numFmtId="0" fontId="10" fillId="2" borderId="17" xfId="0" applyFont="1" applyFill="1" applyBorder="1" applyAlignment="1" applyProtection="1">
      <alignment horizontal="right" vertical="center" wrapText="1"/>
      <protection locked="0"/>
    </xf>
    <xf numFmtId="0" fontId="10" fillId="2" borderId="17" xfId="0" applyFont="1" applyFill="1" applyBorder="1" applyAlignment="1" applyProtection="1">
      <alignment horizontal="right" vertical="center"/>
      <protection locked="0"/>
    </xf>
    <xf numFmtId="0" fontId="11" fillId="2" borderId="17" xfId="0" applyFont="1" applyFill="1" applyBorder="1" applyAlignment="1" applyProtection="1">
      <alignment horizontal="center" vertical="center" wrapText="1"/>
      <protection locked="0"/>
    </xf>
    <xf numFmtId="4" fontId="11" fillId="2" borderId="17" xfId="0" applyNumberFormat="1" applyFont="1" applyFill="1" applyBorder="1" applyAlignment="1">
      <alignment horizontal="right" vertical="top"/>
    </xf>
    <xf numFmtId="4" fontId="11" fillId="0" borderId="17" xfId="0" applyNumberFormat="1" applyFont="1" applyFill="1" applyBorder="1" applyAlignment="1">
      <alignment horizontal="right" vertical="center"/>
    </xf>
    <xf numFmtId="4" fontId="11" fillId="2" borderId="17" xfId="0" applyNumberFormat="1" applyFont="1" applyFill="1" applyBorder="1" applyAlignment="1" applyProtection="1">
      <alignment horizontal="right" vertical="center"/>
      <protection locked="0"/>
    </xf>
    <xf numFmtId="0" fontId="10" fillId="0" borderId="0" xfId="0" applyFont="1" applyBorder="1" applyAlignment="1">
      <alignment horizontal="right" vertical="center"/>
    </xf>
    <xf numFmtId="0" fontId="11" fillId="0" borderId="0" xfId="0" applyFont="1" applyBorder="1" applyAlignment="1">
      <alignment horizontal="right" vertical="center"/>
    </xf>
    <xf numFmtId="49" fontId="13" fillId="0" borderId="17" xfId="0" applyNumberFormat="1" applyFont="1" applyFill="1" applyBorder="1" applyAlignment="1">
      <alignment horizontal="center" vertical="center" wrapText="1"/>
    </xf>
    <xf numFmtId="49" fontId="13" fillId="0" borderId="17" xfId="0" applyNumberFormat="1" applyFont="1" applyFill="1" applyBorder="1" applyAlignment="1">
      <alignment horizontal="center" vertical="center"/>
    </xf>
    <xf numFmtId="0" fontId="11" fillId="0" borderId="17" xfId="0" applyFont="1" applyFill="1" applyBorder="1" applyAlignment="1">
      <alignment horizontal="left" vertical="center" wrapText="1" indent="1"/>
    </xf>
    <xf numFmtId="0" fontId="11" fillId="0" borderId="17" xfId="0" applyFont="1" applyFill="1" applyBorder="1" applyAlignment="1">
      <alignment horizontal="left" vertical="center" wrapText="1" indent="2"/>
    </xf>
    <xf numFmtId="0" fontId="17" fillId="2" borderId="0" xfId="0" applyFont="1" applyFill="1" applyBorder="1" applyAlignment="1" applyProtection="1">
      <alignment horizontal="center" vertical="center" wrapText="1"/>
      <protection locked="0"/>
    </xf>
    <xf numFmtId="0" fontId="27" fillId="2" borderId="0" xfId="0" applyFont="1" applyFill="1" applyBorder="1" applyAlignment="1">
      <alignment horizontal="left" vertical="center"/>
    </xf>
    <xf numFmtId="0" fontId="10" fillId="2" borderId="0" xfId="0" applyFont="1" applyFill="1" applyBorder="1" applyAlignment="1" applyProtection="1">
      <alignment horizontal="right" vertical="center" wrapText="1"/>
      <protection locked="0"/>
    </xf>
    <xf numFmtId="0" fontId="27" fillId="0" borderId="17" xfId="0" applyFont="1" applyFill="1" applyBorder="1" applyAlignment="1" applyProtection="1">
      <alignment vertical="top" wrapText="1"/>
      <protection locked="0"/>
    </xf>
    <xf numFmtId="0" fontId="11" fillId="0" borderId="17" xfId="0" applyFont="1" applyFill="1" applyBorder="1" applyAlignment="1" applyProtection="1">
      <alignment vertical="center" wrapText="1"/>
      <protection locked="0"/>
    </xf>
    <xf numFmtId="0" fontId="29" fillId="0" borderId="17" xfId="0" applyFont="1" applyFill="1" applyBorder="1" applyAlignment="1">
      <alignment horizontal="center" vertical="center"/>
    </xf>
    <xf numFmtId="0" fontId="29" fillId="0" borderId="17" xfId="0" applyFont="1" applyFill="1" applyBorder="1" applyAlignment="1">
      <alignment horizontal="right" vertical="center"/>
    </xf>
    <xf numFmtId="0" fontId="29" fillId="0" borderId="17" xfId="0" applyFont="1" applyFill="1" applyBorder="1" applyAlignment="1" applyProtection="1">
      <alignment horizontal="center" vertical="center" wrapText="1"/>
      <protection locked="0"/>
    </xf>
    <xf numFmtId="4" fontId="29" fillId="0" borderId="17" xfId="0" applyNumberFormat="1" applyFont="1" applyFill="1" applyBorder="1" applyAlignment="1" applyProtection="1">
      <alignment horizontal="right" vertical="center"/>
      <protection locked="0"/>
    </xf>
    <xf numFmtId="178" fontId="30" fillId="0" borderId="17" xfId="0" applyNumberFormat="1" applyFont="1" applyFill="1" applyBorder="1" applyAlignment="1">
      <alignment horizontal="right" vertical="center"/>
    </xf>
    <xf numFmtId="0" fontId="13" fillId="2" borderId="17" xfId="0" applyFont="1" applyFill="1" applyBorder="1" applyAlignment="1">
      <alignment horizontal="center" vertical="center"/>
    </xf>
    <xf numFmtId="0" fontId="13" fillId="2" borderId="17"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wrapText="1"/>
    </xf>
    <xf numFmtId="0" fontId="11" fillId="2" borderId="17" xfId="0" applyFont="1" applyFill="1" applyBorder="1" applyAlignment="1">
      <alignment horizontal="left" vertical="center" wrapText="1"/>
    </xf>
    <xf numFmtId="0" fontId="11" fillId="2" borderId="17" xfId="0" applyFont="1" applyFill="1" applyBorder="1" applyAlignment="1">
      <alignment horizontal="left" vertical="center" wrapText="1" indent="1"/>
    </xf>
    <xf numFmtId="0" fontId="11" fillId="2" borderId="17" xfId="0" applyFont="1" applyFill="1" applyBorder="1" applyAlignment="1">
      <alignment horizontal="left" vertical="center" wrapText="1" indent="2"/>
    </xf>
    <xf numFmtId="0" fontId="11" fillId="2" borderId="17" xfId="0" applyFont="1" applyFill="1" applyBorder="1" applyAlignment="1">
      <alignment horizontal="left" vertical="center"/>
    </xf>
    <xf numFmtId="0" fontId="11" fillId="2" borderId="0" xfId="0" applyFont="1" applyFill="1" applyBorder="1" applyAlignment="1" applyProtection="1">
      <alignment horizontal="left" vertical="center" wrapText="1"/>
      <protection locked="0"/>
    </xf>
    <xf numFmtId="0" fontId="10" fillId="0" borderId="11" xfId="0" applyFont="1" applyFill="1" applyBorder="1" applyAlignment="1" applyProtection="1">
      <alignment horizontal="center" vertical="center" wrapText="1"/>
      <protection locked="0"/>
    </xf>
    <xf numFmtId="0" fontId="10" fillId="0" borderId="20" xfId="0" applyFont="1" applyFill="1" applyBorder="1" applyAlignment="1" applyProtection="1">
      <alignment horizontal="center" vertical="center" wrapText="1"/>
      <protection locked="0"/>
    </xf>
    <xf numFmtId="0" fontId="10" fillId="0" borderId="13" xfId="0" applyFont="1" applyFill="1" applyBorder="1" applyAlignment="1" applyProtection="1">
      <alignment horizontal="center" vertical="center" wrapText="1"/>
      <protection locked="0"/>
    </xf>
    <xf numFmtId="0" fontId="10" fillId="0" borderId="15" xfId="0" applyFont="1" applyFill="1" applyBorder="1" applyAlignment="1" applyProtection="1">
      <alignment horizontal="center" vertical="center" wrapText="1"/>
      <protection locked="0"/>
    </xf>
    <xf numFmtId="0" fontId="10" fillId="0" borderId="21" xfId="0" applyFont="1" applyFill="1" applyBorder="1" applyAlignment="1" applyProtection="1">
      <alignment horizontal="center" vertical="center" wrapText="1"/>
      <protection locked="0"/>
    </xf>
    <xf numFmtId="0" fontId="11" fillId="0" borderId="16" xfId="0" applyFont="1" applyFill="1" applyBorder="1" applyAlignment="1">
      <alignment horizontal="left" vertical="center"/>
    </xf>
    <xf numFmtId="0" fontId="11" fillId="0" borderId="22" xfId="0" applyFont="1" applyFill="1" applyBorder="1" applyAlignment="1">
      <alignment horizontal="left" vertical="center"/>
    </xf>
    <xf numFmtId="0" fontId="11" fillId="0" borderId="22" xfId="0" applyFont="1" applyFill="1" applyBorder="1" applyAlignment="1">
      <alignment horizontal="right" vertical="center"/>
    </xf>
    <xf numFmtId="0" fontId="11" fillId="0" borderId="17" xfId="0" applyFont="1" applyFill="1" applyBorder="1" applyAlignment="1" applyProtection="1">
      <alignment horizontal="left" vertical="center" wrapText="1" indent="1"/>
      <protection locked="0"/>
    </xf>
    <xf numFmtId="0" fontId="16" fillId="0" borderId="17" xfId="0" applyFont="1" applyFill="1" applyBorder="1" applyAlignment="1" applyProtection="1">
      <alignment vertical="top" wrapText="1"/>
      <protection locked="0"/>
    </xf>
    <xf numFmtId="0" fontId="10" fillId="0" borderId="14" xfId="0" applyFont="1" applyFill="1" applyBorder="1" applyAlignment="1" applyProtection="1">
      <alignment horizontal="center" vertical="center" wrapText="1"/>
      <protection locked="0"/>
    </xf>
    <xf numFmtId="0" fontId="10" fillId="0" borderId="24" xfId="0" applyFont="1" applyFill="1" applyBorder="1" applyAlignment="1" applyProtection="1">
      <alignment horizontal="center" vertical="center"/>
      <protection locked="0"/>
    </xf>
    <xf numFmtId="0" fontId="10" fillId="0" borderId="24" xfId="0" applyFont="1" applyFill="1" applyBorder="1" applyAlignment="1" applyProtection="1">
      <alignment horizontal="center" vertical="center" wrapText="1"/>
      <protection locked="0"/>
    </xf>
    <xf numFmtId="0" fontId="10" fillId="0" borderId="22" xfId="0" applyFont="1" applyFill="1" applyBorder="1" applyAlignment="1" applyProtection="1">
      <alignment horizontal="center" vertical="center" wrapText="1"/>
      <protection locked="0"/>
    </xf>
    <xf numFmtId="0" fontId="11" fillId="0" borderId="22" xfId="0" applyFont="1" applyFill="1" applyBorder="1" applyAlignment="1" applyProtection="1">
      <alignment horizontal="right" vertical="center"/>
      <protection locked="0"/>
    </xf>
    <xf numFmtId="0" fontId="31" fillId="0" borderId="17" xfId="0" applyFont="1" applyFill="1" applyBorder="1" applyAlignment="1" applyProtection="1">
      <alignment horizontal="center" vertical="center" wrapText="1"/>
      <protection locked="0"/>
    </xf>
    <xf numFmtId="0" fontId="31" fillId="0" borderId="17" xfId="0" applyFont="1" applyFill="1" applyBorder="1" applyAlignment="1" applyProtection="1">
      <alignment vertical="top" wrapText="1"/>
      <protection locked="0"/>
    </xf>
    <xf numFmtId="0" fontId="11" fillId="0" borderId="17" xfId="0" applyFont="1" applyFill="1" applyBorder="1" applyAlignment="1" applyProtection="1">
      <alignment vertical="center"/>
      <protection locked="0"/>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常规 5" xfId="57"/>
    <cellStyle name="Normal"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3" activePane="bottomLeft" state="frozen"/>
      <selection/>
      <selection pane="bottomLeft" activeCell="F16" sqref="F16"/>
    </sheetView>
  </sheetViews>
  <sheetFormatPr defaultColWidth="8.575" defaultRowHeight="12.75" customHeight="1" outlineLevelCol="3"/>
  <cols>
    <col min="1" max="4" width="41" style="48" customWidth="1"/>
    <col min="5" max="16384" width="8.575" style="48"/>
  </cols>
  <sheetData>
    <row r="1" ht="27" customHeight="1" spans="1:4">
      <c r="A1" s="49"/>
      <c r="B1" s="49"/>
      <c r="C1" s="49"/>
      <c r="D1" s="49" t="s">
        <v>0</v>
      </c>
    </row>
    <row r="2" ht="28" customHeight="1" spans="1:4">
      <c r="A2" s="271" t="str">
        <f>"2025"&amp;"年部门财务收支预算总表"</f>
        <v>2025年部门财务收支预算总表</v>
      </c>
      <c r="B2" s="198"/>
      <c r="C2" s="198"/>
      <c r="D2" s="198"/>
    </row>
    <row r="3" ht="41.25" customHeight="1" spans="1:4">
      <c r="A3" s="288" t="str">
        <f>"单位名称："&amp;"昆明市晋宁区文化馆"</f>
        <v>单位名称：昆明市晋宁区文化馆</v>
      </c>
      <c r="B3" s="272"/>
      <c r="C3" s="198"/>
      <c r="D3" s="235" t="s">
        <v>1</v>
      </c>
    </row>
    <row r="4" ht="17.25" customHeight="1" spans="1:4">
      <c r="A4" s="304" t="s">
        <v>2</v>
      </c>
      <c r="B4" s="305"/>
      <c r="C4" s="304" t="s">
        <v>3</v>
      </c>
      <c r="D4" s="305"/>
    </row>
    <row r="5" ht="23.25" customHeight="1" spans="1:4">
      <c r="A5" s="304" t="s">
        <v>4</v>
      </c>
      <c r="B5" s="304" t="s">
        <v>5</v>
      </c>
      <c r="C5" s="304" t="s">
        <v>6</v>
      </c>
      <c r="D5" s="304" t="s">
        <v>5</v>
      </c>
    </row>
    <row r="6" ht="24" customHeight="1" spans="1:4">
      <c r="A6" s="275" t="s">
        <v>7</v>
      </c>
      <c r="B6" s="70">
        <v>3109327.72</v>
      </c>
      <c r="C6" s="275" t="s">
        <v>8</v>
      </c>
      <c r="D6" s="70"/>
    </row>
    <row r="7" ht="17.25" customHeight="1" spans="1:4">
      <c r="A7" s="275" t="s">
        <v>9</v>
      </c>
      <c r="B7" s="70"/>
      <c r="C7" s="275" t="s">
        <v>10</v>
      </c>
      <c r="D7" s="70"/>
    </row>
    <row r="8" ht="17.25" customHeight="1" spans="1:4">
      <c r="A8" s="275" t="s">
        <v>11</v>
      </c>
      <c r="B8" s="70"/>
      <c r="C8" s="306" t="s">
        <v>12</v>
      </c>
      <c r="D8" s="70"/>
    </row>
    <row r="9" ht="17.25" customHeight="1" spans="1:4">
      <c r="A9" s="275" t="s">
        <v>13</v>
      </c>
      <c r="B9" s="70"/>
      <c r="C9" s="306" t="s">
        <v>14</v>
      </c>
      <c r="D9" s="70"/>
    </row>
    <row r="10" ht="17.25" customHeight="1" spans="1:4">
      <c r="A10" s="275" t="s">
        <v>15</v>
      </c>
      <c r="B10" s="70"/>
      <c r="C10" s="306" t="s">
        <v>16</v>
      </c>
      <c r="D10" s="70"/>
    </row>
    <row r="11" ht="17.25" customHeight="1" spans="1:4">
      <c r="A11" s="275" t="s">
        <v>17</v>
      </c>
      <c r="B11" s="70"/>
      <c r="C11" s="306" t="s">
        <v>18</v>
      </c>
      <c r="D11" s="70"/>
    </row>
    <row r="12" ht="17.25" customHeight="1" spans="1:4">
      <c r="A12" s="275" t="s">
        <v>19</v>
      </c>
      <c r="B12" s="70"/>
      <c r="C12" s="82" t="s">
        <v>20</v>
      </c>
      <c r="D12" s="70">
        <v>2055157.15</v>
      </c>
    </row>
    <row r="13" ht="17.25" customHeight="1" spans="1:4">
      <c r="A13" s="275" t="s">
        <v>21</v>
      </c>
      <c r="B13" s="70"/>
      <c r="C13" s="82" t="s">
        <v>22</v>
      </c>
      <c r="D13" s="70">
        <v>589810.16</v>
      </c>
    </row>
    <row r="14" ht="17.25" customHeight="1" spans="1:4">
      <c r="A14" s="275" t="s">
        <v>23</v>
      </c>
      <c r="B14" s="70"/>
      <c r="C14" s="82" t="s">
        <v>24</v>
      </c>
      <c r="D14" s="70">
        <v>251291.29</v>
      </c>
    </row>
    <row r="15" ht="17.25" customHeight="1" spans="1:4">
      <c r="A15" s="275" t="s">
        <v>25</v>
      </c>
      <c r="B15" s="73"/>
      <c r="C15" s="82" t="s">
        <v>26</v>
      </c>
      <c r="D15" s="70"/>
    </row>
    <row r="16" ht="17.25" customHeight="1" spans="1:4">
      <c r="A16" s="241"/>
      <c r="B16" s="70"/>
      <c r="C16" s="82" t="s">
        <v>27</v>
      </c>
      <c r="D16" s="70"/>
    </row>
    <row r="17" ht="17.25" customHeight="1" spans="1:4">
      <c r="A17" s="276"/>
      <c r="B17" s="70"/>
      <c r="C17" s="82" t="s">
        <v>28</v>
      </c>
      <c r="D17" s="70"/>
    </row>
    <row r="18" ht="17.25" customHeight="1" spans="1:4">
      <c r="A18" s="276"/>
      <c r="B18" s="70"/>
      <c r="C18" s="82" t="s">
        <v>29</v>
      </c>
      <c r="D18" s="70"/>
    </row>
    <row r="19" ht="17.25" customHeight="1" spans="1:4">
      <c r="A19" s="276"/>
      <c r="B19" s="70"/>
      <c r="C19" s="82" t="s">
        <v>30</v>
      </c>
      <c r="D19" s="70"/>
    </row>
    <row r="20" ht="17.25" customHeight="1" spans="1:4">
      <c r="A20" s="276"/>
      <c r="B20" s="70"/>
      <c r="C20" s="82" t="s">
        <v>31</v>
      </c>
      <c r="D20" s="70"/>
    </row>
    <row r="21" ht="17.25" customHeight="1" spans="1:4">
      <c r="A21" s="276"/>
      <c r="B21" s="70"/>
      <c r="C21" s="82" t="s">
        <v>32</v>
      </c>
      <c r="D21" s="70"/>
    </row>
    <row r="22" ht="17.25" customHeight="1" spans="1:4">
      <c r="A22" s="276"/>
      <c r="B22" s="70"/>
      <c r="C22" s="82" t="s">
        <v>33</v>
      </c>
      <c r="D22" s="70"/>
    </row>
    <row r="23" ht="17.25" customHeight="1" spans="1:4">
      <c r="A23" s="276"/>
      <c r="B23" s="70"/>
      <c r="C23" s="82" t="s">
        <v>34</v>
      </c>
      <c r="D23" s="70"/>
    </row>
    <row r="24" ht="17.25" customHeight="1" spans="1:4">
      <c r="A24" s="276"/>
      <c r="B24" s="70"/>
      <c r="C24" s="82" t="s">
        <v>35</v>
      </c>
      <c r="D24" s="70">
        <v>213069.12</v>
      </c>
    </row>
    <row r="25" ht="17.25" customHeight="1" spans="1:4">
      <c r="A25" s="276"/>
      <c r="B25" s="70"/>
      <c r="C25" s="82" t="s">
        <v>36</v>
      </c>
      <c r="D25" s="70"/>
    </row>
    <row r="26" ht="17.25" customHeight="1" spans="1:4">
      <c r="A26" s="276"/>
      <c r="B26" s="70"/>
      <c r="C26" s="241" t="s">
        <v>37</v>
      </c>
      <c r="D26" s="70"/>
    </row>
    <row r="27" ht="17.25" customHeight="1" spans="1:4">
      <c r="A27" s="276"/>
      <c r="B27" s="70"/>
      <c r="C27" s="82" t="s">
        <v>38</v>
      </c>
      <c r="D27" s="70"/>
    </row>
    <row r="28" ht="17.25" customHeight="1" spans="1:4">
      <c r="A28" s="276"/>
      <c r="B28" s="70"/>
      <c r="C28" s="82" t="s">
        <v>39</v>
      </c>
      <c r="D28" s="70"/>
    </row>
    <row r="29" ht="16.5" customHeight="1" spans="1:4">
      <c r="A29" s="276"/>
      <c r="B29" s="70"/>
      <c r="C29" s="241" t="s">
        <v>40</v>
      </c>
      <c r="D29" s="70"/>
    </row>
    <row r="30" ht="16.5" customHeight="1" spans="1:4">
      <c r="A30" s="276"/>
      <c r="B30" s="70"/>
      <c r="C30" s="241" t="s">
        <v>41</v>
      </c>
      <c r="D30" s="70"/>
    </row>
    <row r="31" ht="17.25" customHeight="1" spans="1:4">
      <c r="A31" s="276"/>
      <c r="B31" s="70"/>
      <c r="C31" s="82" t="s">
        <v>42</v>
      </c>
      <c r="D31" s="70"/>
    </row>
    <row r="32" ht="17.25" customHeight="1" spans="1:4">
      <c r="A32" s="276" t="s">
        <v>43</v>
      </c>
      <c r="B32" s="70">
        <v>3109327.72</v>
      </c>
      <c r="C32" s="276" t="s">
        <v>44</v>
      </c>
      <c r="D32" s="70">
        <v>3109327.72</v>
      </c>
    </row>
    <row r="33" ht="16.5" customHeight="1" spans="1:4">
      <c r="A33" s="241" t="s">
        <v>45</v>
      </c>
      <c r="B33" s="70"/>
      <c r="C33" s="241" t="s">
        <v>46</v>
      </c>
      <c r="D33" s="70"/>
    </row>
    <row r="34" ht="16.5" customHeight="1" spans="1:4">
      <c r="A34" s="82" t="s">
        <v>47</v>
      </c>
      <c r="B34" s="73"/>
      <c r="C34" s="82" t="s">
        <v>47</v>
      </c>
      <c r="D34" s="73"/>
    </row>
    <row r="35" ht="16.5" customHeight="1" spans="1:4">
      <c r="A35" s="82" t="s">
        <v>48</v>
      </c>
      <c r="B35" s="73"/>
      <c r="C35" s="82" t="s">
        <v>49</v>
      </c>
      <c r="D35" s="73"/>
    </row>
    <row r="36" ht="16.5" customHeight="1" spans="1:4">
      <c r="A36" s="278" t="s">
        <v>50</v>
      </c>
      <c r="B36" s="70">
        <v>3109327.72</v>
      </c>
      <c r="C36" s="278" t="s">
        <v>51</v>
      </c>
      <c r="D36" s="70">
        <v>3109327.72</v>
      </c>
    </row>
    <row r="37" ht="16.5" customHeight="1" spans="1:4">
      <c r="A37" s="278" t="s">
        <v>50</v>
      </c>
      <c r="B37" s="73"/>
      <c r="C37" s="278" t="s">
        <v>51</v>
      </c>
      <c r="D37" s="73"/>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topLeftCell="B1" workbookViewId="0">
      <pane ySplit="1" topLeftCell="A2" activePane="bottomLeft" state="frozen"/>
      <selection/>
      <selection pane="bottomLeft" activeCell="L30" sqref="L30"/>
    </sheetView>
  </sheetViews>
  <sheetFormatPr defaultColWidth="8.575" defaultRowHeight="12.75" customHeight="1"/>
  <cols>
    <col min="1" max="1" width="15.8916666666667" style="48" customWidth="1"/>
    <col min="2" max="2" width="35" style="48" customWidth="1"/>
    <col min="3" max="19" width="22" style="48" customWidth="1"/>
    <col min="20" max="16384" width="8.575" style="48"/>
  </cols>
  <sheetData>
    <row r="1" customHeight="1" spans="1:19">
      <c r="A1" s="49"/>
      <c r="B1" s="49"/>
      <c r="C1" s="49"/>
      <c r="D1" s="49"/>
      <c r="E1" s="49"/>
      <c r="F1" s="49"/>
      <c r="G1" s="49"/>
      <c r="H1" s="49"/>
      <c r="I1" s="49"/>
      <c r="J1" s="49"/>
      <c r="K1" s="49"/>
      <c r="L1" s="49"/>
      <c r="M1" s="49"/>
      <c r="N1" s="49"/>
      <c r="O1" s="49"/>
      <c r="P1" s="49"/>
      <c r="Q1" s="49"/>
      <c r="R1" s="49"/>
      <c r="S1" s="49"/>
    </row>
    <row r="2" ht="17.25" customHeight="1" spans="1:1">
      <c r="A2" s="116" t="s">
        <v>52</v>
      </c>
    </row>
    <row r="3" ht="41.25" customHeight="1" spans="1:1">
      <c r="A3" s="95" t="str">
        <f>"2025"&amp;"年部门收入预算表"</f>
        <v>2025年部门收入预算表</v>
      </c>
    </row>
    <row r="4" ht="17.25" customHeight="1" spans="1:19">
      <c r="A4" s="288" t="str">
        <f>"单位名称："&amp;"昆明市晋宁区文化馆"</f>
        <v>单位名称：昆明市晋宁区文化馆</v>
      </c>
      <c r="B4" s="272"/>
      <c r="S4" s="100" t="s">
        <v>1</v>
      </c>
    </row>
    <row r="5" ht="21.75" customHeight="1" spans="1:19">
      <c r="A5" s="289" t="s">
        <v>53</v>
      </c>
      <c r="B5" s="290" t="s">
        <v>54</v>
      </c>
      <c r="C5" s="290" t="s">
        <v>55</v>
      </c>
      <c r="D5" s="291" t="s">
        <v>56</v>
      </c>
      <c r="E5" s="291"/>
      <c r="F5" s="291"/>
      <c r="G5" s="291"/>
      <c r="H5" s="291"/>
      <c r="I5" s="222"/>
      <c r="J5" s="291"/>
      <c r="K5" s="291"/>
      <c r="L5" s="291"/>
      <c r="M5" s="291"/>
      <c r="N5" s="299"/>
      <c r="O5" s="291" t="s">
        <v>45</v>
      </c>
      <c r="P5" s="291"/>
      <c r="Q5" s="291"/>
      <c r="R5" s="291"/>
      <c r="S5" s="299"/>
    </row>
    <row r="6" ht="27" customHeight="1" spans="1:19">
      <c r="A6" s="292"/>
      <c r="B6" s="293"/>
      <c r="C6" s="293"/>
      <c r="D6" s="293" t="s">
        <v>57</v>
      </c>
      <c r="E6" s="293" t="s">
        <v>58</v>
      </c>
      <c r="F6" s="293" t="s">
        <v>59</v>
      </c>
      <c r="G6" s="293" t="s">
        <v>60</v>
      </c>
      <c r="H6" s="293" t="s">
        <v>61</v>
      </c>
      <c r="I6" s="300" t="s">
        <v>62</v>
      </c>
      <c r="J6" s="301"/>
      <c r="K6" s="301"/>
      <c r="L6" s="301"/>
      <c r="M6" s="301"/>
      <c r="N6" s="302"/>
      <c r="O6" s="293" t="s">
        <v>57</v>
      </c>
      <c r="P6" s="293" t="s">
        <v>58</v>
      </c>
      <c r="Q6" s="293" t="s">
        <v>59</v>
      </c>
      <c r="R6" s="293" t="s">
        <v>60</v>
      </c>
      <c r="S6" s="293" t="s">
        <v>63</v>
      </c>
    </row>
    <row r="7" ht="30" customHeight="1" spans="1:19">
      <c r="A7" s="294"/>
      <c r="B7" s="295"/>
      <c r="C7" s="296"/>
      <c r="D7" s="296"/>
      <c r="E7" s="296"/>
      <c r="F7" s="296"/>
      <c r="G7" s="296"/>
      <c r="H7" s="296"/>
      <c r="I7" s="122" t="s">
        <v>57</v>
      </c>
      <c r="J7" s="302" t="s">
        <v>64</v>
      </c>
      <c r="K7" s="302" t="s">
        <v>65</v>
      </c>
      <c r="L7" s="302" t="s">
        <v>66</v>
      </c>
      <c r="M7" s="302" t="s">
        <v>67</v>
      </c>
      <c r="N7" s="302" t="s">
        <v>68</v>
      </c>
      <c r="O7" s="303"/>
      <c r="P7" s="303"/>
      <c r="Q7" s="303"/>
      <c r="R7" s="303"/>
      <c r="S7" s="296"/>
    </row>
    <row r="8" ht="15" customHeight="1" spans="1:19">
      <c r="A8" s="111">
        <v>1</v>
      </c>
      <c r="B8" s="111">
        <v>2</v>
      </c>
      <c r="C8" s="111">
        <v>3</v>
      </c>
      <c r="D8" s="111">
        <v>4</v>
      </c>
      <c r="E8" s="111">
        <v>5</v>
      </c>
      <c r="F8" s="111">
        <v>6</v>
      </c>
      <c r="G8" s="111">
        <v>7</v>
      </c>
      <c r="H8" s="111">
        <v>8</v>
      </c>
      <c r="I8" s="122">
        <v>9</v>
      </c>
      <c r="J8" s="111">
        <v>10</v>
      </c>
      <c r="K8" s="111">
        <v>11</v>
      </c>
      <c r="L8" s="111">
        <v>12</v>
      </c>
      <c r="M8" s="111">
        <v>13</v>
      </c>
      <c r="N8" s="111">
        <v>14</v>
      </c>
      <c r="O8" s="111">
        <v>15</v>
      </c>
      <c r="P8" s="111">
        <v>16</v>
      </c>
      <c r="Q8" s="111">
        <v>17</v>
      </c>
      <c r="R8" s="111">
        <v>18</v>
      </c>
      <c r="S8" s="111">
        <v>19</v>
      </c>
    </row>
    <row r="9" ht="18" customHeight="1" spans="1:19">
      <c r="A9" s="82">
        <v>129005</v>
      </c>
      <c r="B9" s="82" t="s">
        <v>69</v>
      </c>
      <c r="C9" s="73">
        <v>3109327.72</v>
      </c>
      <c r="D9" s="73">
        <v>3109327.72</v>
      </c>
      <c r="E9" s="73">
        <v>3109327.72</v>
      </c>
      <c r="F9" s="73"/>
      <c r="G9" s="73"/>
      <c r="H9" s="73"/>
      <c r="I9" s="73"/>
      <c r="J9" s="73"/>
      <c r="K9" s="73"/>
      <c r="L9" s="73"/>
      <c r="M9" s="73"/>
      <c r="N9" s="73"/>
      <c r="O9" s="73"/>
      <c r="P9" s="73"/>
      <c r="Q9" s="73"/>
      <c r="R9" s="73"/>
      <c r="S9" s="73"/>
    </row>
    <row r="10" ht="18" customHeight="1" spans="1:19">
      <c r="A10" s="297"/>
      <c r="B10" s="297"/>
      <c r="C10" s="73"/>
      <c r="D10" s="73"/>
      <c r="E10" s="73"/>
      <c r="F10" s="73"/>
      <c r="G10" s="73"/>
      <c r="H10" s="73"/>
      <c r="I10" s="73"/>
      <c r="J10" s="73"/>
      <c r="K10" s="73"/>
      <c r="L10" s="73"/>
      <c r="M10" s="73"/>
      <c r="N10" s="73"/>
      <c r="O10" s="73"/>
      <c r="P10" s="73"/>
      <c r="Q10" s="73"/>
      <c r="R10" s="73"/>
      <c r="S10" s="73"/>
    </row>
    <row r="11" ht="18" customHeight="1" spans="1:19">
      <c r="A11" s="297"/>
      <c r="B11" s="297"/>
      <c r="C11" s="73"/>
      <c r="D11" s="73"/>
      <c r="E11" s="73"/>
      <c r="F11" s="73"/>
      <c r="G11" s="73"/>
      <c r="H11" s="73"/>
      <c r="I11" s="73"/>
      <c r="J11" s="73"/>
      <c r="K11" s="73"/>
      <c r="L11" s="73"/>
      <c r="M11" s="73"/>
      <c r="N11" s="73"/>
      <c r="O11" s="73"/>
      <c r="P11" s="73"/>
      <c r="Q11" s="73"/>
      <c r="R11" s="73"/>
      <c r="S11" s="73"/>
    </row>
    <row r="12" ht="18" customHeight="1" spans="1:19">
      <c r="A12" s="297"/>
      <c r="B12" s="297"/>
      <c r="C12" s="73"/>
      <c r="D12" s="73"/>
      <c r="E12" s="73"/>
      <c r="F12" s="73"/>
      <c r="G12" s="73"/>
      <c r="H12" s="73"/>
      <c r="I12" s="73"/>
      <c r="J12" s="73"/>
      <c r="K12" s="73"/>
      <c r="L12" s="73"/>
      <c r="M12" s="73"/>
      <c r="N12" s="73"/>
      <c r="O12" s="73"/>
      <c r="P12" s="73"/>
      <c r="Q12" s="73"/>
      <c r="R12" s="73"/>
      <c r="S12" s="73"/>
    </row>
    <row r="13" ht="18" customHeight="1" spans="1:19">
      <c r="A13" s="101" t="s">
        <v>55</v>
      </c>
      <c r="B13" s="298"/>
      <c r="C13" s="73">
        <v>3109327.72</v>
      </c>
      <c r="D13" s="73">
        <v>3109327.72</v>
      </c>
      <c r="E13" s="73">
        <v>3109327.72</v>
      </c>
      <c r="F13" s="73"/>
      <c r="G13" s="73"/>
      <c r="H13" s="73"/>
      <c r="I13" s="73"/>
      <c r="J13" s="73"/>
      <c r="K13" s="73"/>
      <c r="L13" s="73"/>
      <c r="M13" s="73"/>
      <c r="N13" s="73"/>
      <c r="O13" s="73"/>
      <c r="P13" s="73"/>
      <c r="Q13" s="73"/>
      <c r="R13" s="73"/>
      <c r="S13" s="73"/>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5"/>
  <sheetViews>
    <sheetView showGridLines="0" showZeros="0" workbookViewId="0">
      <pane ySplit="1" topLeftCell="A7" activePane="bottomLeft" state="frozen"/>
      <selection/>
      <selection pane="bottomLeft" activeCell="M10" sqref="M10"/>
    </sheetView>
  </sheetViews>
  <sheetFormatPr defaultColWidth="8.575" defaultRowHeight="12.75" customHeight="1"/>
  <cols>
    <col min="1" max="1" width="14.2833333333333" style="48" customWidth="1"/>
    <col min="2" max="2" width="37.575" style="48" customWidth="1"/>
    <col min="3" max="8" width="24.575" style="48" customWidth="1"/>
    <col min="9" max="9" width="26.7083333333333" style="48" customWidth="1"/>
    <col min="10" max="11" width="24.425" style="48" customWidth="1"/>
    <col min="12" max="15" width="24.575" style="48" customWidth="1"/>
    <col min="16" max="16384" width="8.575" style="48"/>
  </cols>
  <sheetData>
    <row r="1" ht="23" customHeight="1" spans="1:15">
      <c r="A1" s="49"/>
      <c r="B1" s="49"/>
      <c r="C1" s="49"/>
      <c r="D1" s="49"/>
      <c r="E1" s="49"/>
      <c r="F1" s="49"/>
      <c r="G1" s="49"/>
      <c r="H1" s="49"/>
      <c r="I1" s="49"/>
      <c r="J1" s="49"/>
      <c r="K1" s="49"/>
      <c r="L1" s="49"/>
      <c r="M1" s="49"/>
      <c r="N1" s="49"/>
      <c r="O1" s="49" t="s">
        <v>70</v>
      </c>
    </row>
    <row r="2" ht="38" customHeight="1" spans="1:15">
      <c r="A2" s="271" t="str">
        <f>"2025"&amp;"年部门支出预算表"</f>
        <v>2025年部门支出预算表</v>
      </c>
      <c r="B2" s="198"/>
      <c r="C2" s="198"/>
      <c r="D2" s="198"/>
      <c r="E2" s="198"/>
      <c r="F2" s="198"/>
      <c r="G2" s="198"/>
      <c r="H2" s="198"/>
      <c r="I2" s="198"/>
      <c r="J2" s="198"/>
      <c r="K2" s="198"/>
      <c r="L2" s="198"/>
      <c r="M2" s="198"/>
      <c r="N2" s="198"/>
      <c r="O2" s="198"/>
    </row>
    <row r="3" ht="41.25" customHeight="1" spans="1:15">
      <c r="A3" s="253" t="str">
        <f>"单位名称："&amp;"昆明市晋宁区文化馆"</f>
        <v>单位名称：昆明市晋宁区文化馆</v>
      </c>
      <c r="B3" s="198"/>
      <c r="C3" s="198"/>
      <c r="D3" s="198"/>
      <c r="E3" s="198"/>
      <c r="F3" s="198"/>
      <c r="G3" s="198"/>
      <c r="H3" s="198"/>
      <c r="I3" s="198"/>
      <c r="J3" s="198"/>
      <c r="K3" s="198"/>
      <c r="L3" s="198"/>
      <c r="M3" s="198"/>
      <c r="N3" s="198"/>
      <c r="O3" s="273" t="s">
        <v>1</v>
      </c>
    </row>
    <row r="4" ht="17.25" customHeight="1" spans="1:15">
      <c r="A4" s="281" t="s">
        <v>71</v>
      </c>
      <c r="B4" s="281" t="s">
        <v>72</v>
      </c>
      <c r="C4" s="281" t="s">
        <v>55</v>
      </c>
      <c r="D4" s="120" t="s">
        <v>58</v>
      </c>
      <c r="E4" s="120"/>
      <c r="F4" s="120"/>
      <c r="G4" s="120" t="s">
        <v>59</v>
      </c>
      <c r="H4" s="120" t="s">
        <v>60</v>
      </c>
      <c r="I4" s="120" t="s">
        <v>73</v>
      </c>
      <c r="J4" s="120" t="s">
        <v>62</v>
      </c>
      <c r="K4" s="120"/>
      <c r="L4" s="120"/>
      <c r="M4" s="120"/>
      <c r="N4" s="221"/>
      <c r="O4" s="221"/>
    </row>
    <row r="5" ht="20" customHeight="1" spans="1:15">
      <c r="A5" s="282"/>
      <c r="B5" s="282"/>
      <c r="C5" s="120"/>
      <c r="D5" s="120" t="s">
        <v>57</v>
      </c>
      <c r="E5" s="120" t="s">
        <v>74</v>
      </c>
      <c r="F5" s="120" t="s">
        <v>75</v>
      </c>
      <c r="G5" s="120"/>
      <c r="H5" s="120"/>
      <c r="I5" s="246"/>
      <c r="J5" s="120" t="s">
        <v>57</v>
      </c>
      <c r="K5" s="246" t="s">
        <v>76</v>
      </c>
      <c r="L5" s="246" t="s">
        <v>77</v>
      </c>
      <c r="M5" s="246" t="s">
        <v>78</v>
      </c>
      <c r="N5" s="246" t="s">
        <v>79</v>
      </c>
      <c r="O5" s="246" t="s">
        <v>80</v>
      </c>
    </row>
    <row r="6" ht="27" customHeight="1" spans="1:15">
      <c r="A6" s="283" t="s">
        <v>81</v>
      </c>
      <c r="B6" s="283" t="s">
        <v>82</v>
      </c>
      <c r="C6" s="283" t="s">
        <v>83</v>
      </c>
      <c r="D6" s="261" t="s">
        <v>84</v>
      </c>
      <c r="E6" s="261" t="s">
        <v>85</v>
      </c>
      <c r="F6" s="261" t="s">
        <v>86</v>
      </c>
      <c r="G6" s="261" t="s">
        <v>87</v>
      </c>
      <c r="H6" s="261" t="s">
        <v>88</v>
      </c>
      <c r="I6" s="261" t="s">
        <v>89</v>
      </c>
      <c r="J6" s="261" t="s">
        <v>90</v>
      </c>
      <c r="K6" s="261" t="s">
        <v>91</v>
      </c>
      <c r="L6" s="261" t="s">
        <v>92</v>
      </c>
      <c r="M6" s="261" t="s">
        <v>93</v>
      </c>
      <c r="N6" s="283" t="s">
        <v>94</v>
      </c>
      <c r="O6" s="261" t="s">
        <v>95</v>
      </c>
    </row>
    <row r="7" ht="25" customHeight="1" spans="1:15">
      <c r="A7" s="284" t="s">
        <v>96</v>
      </c>
      <c r="B7" s="284" t="s">
        <v>97</v>
      </c>
      <c r="C7" s="263">
        <v>2055157.15</v>
      </c>
      <c r="D7" s="264">
        <v>2055157.15</v>
      </c>
      <c r="E7" s="264">
        <v>1756957.15</v>
      </c>
      <c r="F7" s="264">
        <v>298200</v>
      </c>
      <c r="G7" s="264"/>
      <c r="H7" s="264"/>
      <c r="I7" s="264"/>
      <c r="J7" s="264"/>
      <c r="K7" s="264"/>
      <c r="L7" s="264"/>
      <c r="M7" s="264"/>
      <c r="N7" s="263"/>
      <c r="O7" s="263"/>
    </row>
    <row r="8" ht="25" customHeight="1" spans="1:15">
      <c r="A8" s="285" t="s">
        <v>98</v>
      </c>
      <c r="B8" s="285" t="s">
        <v>99</v>
      </c>
      <c r="C8" s="263">
        <v>2055157.15</v>
      </c>
      <c r="D8" s="264">
        <v>2055157.15</v>
      </c>
      <c r="E8" s="264">
        <v>1756957.15</v>
      </c>
      <c r="F8" s="264">
        <v>298200</v>
      </c>
      <c r="G8" s="264"/>
      <c r="H8" s="264"/>
      <c r="I8" s="264"/>
      <c r="J8" s="264"/>
      <c r="K8" s="264"/>
      <c r="L8" s="264"/>
      <c r="M8" s="264"/>
      <c r="N8" s="263"/>
      <c r="O8" s="263"/>
    </row>
    <row r="9" ht="25" customHeight="1" spans="1:15">
      <c r="A9" s="286" t="s">
        <v>100</v>
      </c>
      <c r="B9" s="286" t="s">
        <v>101</v>
      </c>
      <c r="C9" s="263">
        <v>2055157.15</v>
      </c>
      <c r="D9" s="264">
        <v>2055157.15</v>
      </c>
      <c r="E9" s="264">
        <v>1756957.15</v>
      </c>
      <c r="F9" s="264">
        <v>298200</v>
      </c>
      <c r="G9" s="264"/>
      <c r="H9" s="264"/>
      <c r="I9" s="264"/>
      <c r="J9" s="264"/>
      <c r="K9" s="264"/>
      <c r="L9" s="264"/>
      <c r="M9" s="264"/>
      <c r="N9" s="263"/>
      <c r="O9" s="263"/>
    </row>
    <row r="10" ht="25" customHeight="1" spans="1:15">
      <c r="A10" s="284" t="s">
        <v>102</v>
      </c>
      <c r="B10" s="284" t="s">
        <v>103</v>
      </c>
      <c r="C10" s="263">
        <v>589810.16</v>
      </c>
      <c r="D10" s="264">
        <v>589810.16</v>
      </c>
      <c r="E10" s="264">
        <v>589810.16</v>
      </c>
      <c r="F10" s="264"/>
      <c r="G10" s="264"/>
      <c r="H10" s="264"/>
      <c r="I10" s="264"/>
      <c r="J10" s="264"/>
      <c r="K10" s="264"/>
      <c r="L10" s="264"/>
      <c r="M10" s="264"/>
      <c r="N10" s="263"/>
      <c r="O10" s="263"/>
    </row>
    <row r="11" ht="25" customHeight="1" spans="1:15">
      <c r="A11" s="285" t="s">
        <v>104</v>
      </c>
      <c r="B11" s="285" t="s">
        <v>105</v>
      </c>
      <c r="C11" s="263">
        <v>578344.16</v>
      </c>
      <c r="D11" s="264">
        <v>578344.16</v>
      </c>
      <c r="E11" s="264">
        <v>578344.16</v>
      </c>
      <c r="F11" s="264"/>
      <c r="G11" s="264"/>
      <c r="H11" s="264"/>
      <c r="I11" s="264"/>
      <c r="J11" s="264"/>
      <c r="K11" s="264"/>
      <c r="L11" s="264"/>
      <c r="M11" s="264"/>
      <c r="N11" s="263"/>
      <c r="O11" s="263"/>
    </row>
    <row r="12" ht="25" customHeight="1" spans="1:15">
      <c r="A12" s="286" t="s">
        <v>106</v>
      </c>
      <c r="B12" s="286" t="s">
        <v>107</v>
      </c>
      <c r="C12" s="263">
        <v>260100</v>
      </c>
      <c r="D12" s="264">
        <v>260100</v>
      </c>
      <c r="E12" s="264">
        <v>260100</v>
      </c>
      <c r="F12" s="264"/>
      <c r="G12" s="264"/>
      <c r="H12" s="264"/>
      <c r="I12" s="264"/>
      <c r="J12" s="264"/>
      <c r="K12" s="264"/>
      <c r="L12" s="264"/>
      <c r="M12" s="264"/>
      <c r="N12" s="263"/>
      <c r="O12" s="263"/>
    </row>
    <row r="13" ht="25" customHeight="1" spans="1:15">
      <c r="A13" s="286" t="s">
        <v>108</v>
      </c>
      <c r="B13" s="286" t="s">
        <v>109</v>
      </c>
      <c r="C13" s="263">
        <v>232700.16</v>
      </c>
      <c r="D13" s="264">
        <v>232700.16</v>
      </c>
      <c r="E13" s="264">
        <v>232700.16</v>
      </c>
      <c r="F13" s="264"/>
      <c r="G13" s="264"/>
      <c r="H13" s="264"/>
      <c r="I13" s="264"/>
      <c r="J13" s="264"/>
      <c r="K13" s="264"/>
      <c r="L13" s="264"/>
      <c r="M13" s="264"/>
      <c r="N13" s="263"/>
      <c r="O13" s="263"/>
    </row>
    <row r="14" ht="25" customHeight="1" spans="1:15">
      <c r="A14" s="286" t="s">
        <v>110</v>
      </c>
      <c r="B14" s="286" t="s">
        <v>111</v>
      </c>
      <c r="C14" s="263">
        <v>85544</v>
      </c>
      <c r="D14" s="264">
        <v>85544</v>
      </c>
      <c r="E14" s="264">
        <v>85544</v>
      </c>
      <c r="F14" s="264"/>
      <c r="G14" s="264"/>
      <c r="H14" s="264"/>
      <c r="I14" s="264"/>
      <c r="J14" s="264"/>
      <c r="K14" s="264"/>
      <c r="L14" s="264"/>
      <c r="M14" s="264"/>
      <c r="N14" s="263"/>
      <c r="O14" s="263"/>
    </row>
    <row r="15" ht="25" customHeight="1" spans="1:15">
      <c r="A15" s="285" t="s">
        <v>112</v>
      </c>
      <c r="B15" s="285" t="s">
        <v>113</v>
      </c>
      <c r="C15" s="263">
        <v>11466</v>
      </c>
      <c r="D15" s="264">
        <v>11466</v>
      </c>
      <c r="E15" s="264">
        <v>11466</v>
      </c>
      <c r="F15" s="264"/>
      <c r="G15" s="264"/>
      <c r="H15" s="264"/>
      <c r="I15" s="264"/>
      <c r="J15" s="264"/>
      <c r="K15" s="264"/>
      <c r="L15" s="264"/>
      <c r="M15" s="264"/>
      <c r="N15" s="263"/>
      <c r="O15" s="263"/>
    </row>
    <row r="16" ht="25" customHeight="1" spans="1:15">
      <c r="A16" s="286" t="s">
        <v>114</v>
      </c>
      <c r="B16" s="286" t="s">
        <v>115</v>
      </c>
      <c r="C16" s="263">
        <v>11466</v>
      </c>
      <c r="D16" s="264">
        <v>11466</v>
      </c>
      <c r="E16" s="264">
        <v>11466</v>
      </c>
      <c r="F16" s="264"/>
      <c r="G16" s="264"/>
      <c r="H16" s="264"/>
      <c r="I16" s="264"/>
      <c r="J16" s="264"/>
      <c r="K16" s="264"/>
      <c r="L16" s="264"/>
      <c r="M16" s="264"/>
      <c r="N16" s="263"/>
      <c r="O16" s="263"/>
    </row>
    <row r="17" ht="25" customHeight="1" spans="1:15">
      <c r="A17" s="284" t="s">
        <v>116</v>
      </c>
      <c r="B17" s="284" t="s">
        <v>117</v>
      </c>
      <c r="C17" s="263">
        <v>251291.29</v>
      </c>
      <c r="D17" s="264">
        <v>251291.29</v>
      </c>
      <c r="E17" s="264">
        <v>251291.29</v>
      </c>
      <c r="F17" s="264"/>
      <c r="G17" s="264"/>
      <c r="H17" s="264"/>
      <c r="I17" s="264"/>
      <c r="J17" s="264"/>
      <c r="K17" s="264"/>
      <c r="L17" s="264"/>
      <c r="M17" s="264"/>
      <c r="N17" s="263"/>
      <c r="O17" s="263"/>
    </row>
    <row r="18" ht="25" customHeight="1" spans="1:15">
      <c r="A18" s="285" t="s">
        <v>118</v>
      </c>
      <c r="B18" s="285" t="s">
        <v>119</v>
      </c>
      <c r="C18" s="263">
        <v>251291.29</v>
      </c>
      <c r="D18" s="264">
        <v>251291.29</v>
      </c>
      <c r="E18" s="264">
        <v>251291.29</v>
      </c>
      <c r="F18" s="264"/>
      <c r="G18" s="264"/>
      <c r="H18" s="264"/>
      <c r="I18" s="264"/>
      <c r="J18" s="264"/>
      <c r="K18" s="264"/>
      <c r="L18" s="264"/>
      <c r="M18" s="264"/>
      <c r="N18" s="263"/>
      <c r="O18" s="263"/>
    </row>
    <row r="19" ht="25" customHeight="1" spans="1:15">
      <c r="A19" s="286" t="s">
        <v>120</v>
      </c>
      <c r="B19" s="286" t="s">
        <v>121</v>
      </c>
      <c r="C19" s="263">
        <v>98210.9</v>
      </c>
      <c r="D19" s="264">
        <v>98210.9</v>
      </c>
      <c r="E19" s="264">
        <v>98210.9</v>
      </c>
      <c r="F19" s="264"/>
      <c r="G19" s="264"/>
      <c r="H19" s="264"/>
      <c r="I19" s="264"/>
      <c r="J19" s="264"/>
      <c r="K19" s="264"/>
      <c r="L19" s="264"/>
      <c r="M19" s="264"/>
      <c r="N19" s="263"/>
      <c r="O19" s="263"/>
    </row>
    <row r="20" ht="25" customHeight="1" spans="1:15">
      <c r="A20" s="286" t="s">
        <v>122</v>
      </c>
      <c r="B20" s="286" t="s">
        <v>123</v>
      </c>
      <c r="C20" s="263">
        <v>134136.8</v>
      </c>
      <c r="D20" s="264">
        <v>134136.8</v>
      </c>
      <c r="E20" s="264">
        <v>134136.8</v>
      </c>
      <c r="F20" s="264"/>
      <c r="G20" s="264"/>
      <c r="H20" s="264"/>
      <c r="I20" s="264"/>
      <c r="J20" s="264"/>
      <c r="K20" s="264"/>
      <c r="L20" s="264"/>
      <c r="M20" s="264"/>
      <c r="N20" s="263"/>
      <c r="O20" s="263"/>
    </row>
    <row r="21" ht="25" customHeight="1" spans="1:15">
      <c r="A21" s="286" t="s">
        <v>124</v>
      </c>
      <c r="B21" s="286" t="s">
        <v>125</v>
      </c>
      <c r="C21" s="263">
        <v>18943.59</v>
      </c>
      <c r="D21" s="264">
        <v>18943.59</v>
      </c>
      <c r="E21" s="264">
        <v>18943.59</v>
      </c>
      <c r="F21" s="264"/>
      <c r="G21" s="264"/>
      <c r="H21" s="264"/>
      <c r="I21" s="264"/>
      <c r="J21" s="264"/>
      <c r="K21" s="264"/>
      <c r="L21" s="264"/>
      <c r="M21" s="264"/>
      <c r="N21" s="263"/>
      <c r="O21" s="263"/>
    </row>
    <row r="22" ht="25" customHeight="1" spans="1:15">
      <c r="A22" s="284" t="s">
        <v>126</v>
      </c>
      <c r="B22" s="284" t="s">
        <v>127</v>
      </c>
      <c r="C22" s="263">
        <v>213069.12</v>
      </c>
      <c r="D22" s="264">
        <v>213069.12</v>
      </c>
      <c r="E22" s="264">
        <v>213069.12</v>
      </c>
      <c r="F22" s="264"/>
      <c r="G22" s="264"/>
      <c r="H22" s="264"/>
      <c r="I22" s="264"/>
      <c r="J22" s="264"/>
      <c r="K22" s="264"/>
      <c r="L22" s="264"/>
      <c r="M22" s="264"/>
      <c r="N22" s="263"/>
      <c r="O22" s="263"/>
    </row>
    <row r="23" ht="25" customHeight="1" spans="1:15">
      <c r="A23" s="285" t="s">
        <v>128</v>
      </c>
      <c r="B23" s="285" t="s">
        <v>129</v>
      </c>
      <c r="C23" s="263">
        <v>213069.12</v>
      </c>
      <c r="D23" s="264">
        <v>213069.12</v>
      </c>
      <c r="E23" s="264">
        <v>213069.12</v>
      </c>
      <c r="F23" s="264"/>
      <c r="G23" s="264"/>
      <c r="H23" s="264"/>
      <c r="I23" s="264"/>
      <c r="J23" s="264"/>
      <c r="K23" s="264"/>
      <c r="L23" s="264"/>
      <c r="M23" s="264"/>
      <c r="N23" s="263"/>
      <c r="O23" s="263"/>
    </row>
    <row r="24" ht="25" customHeight="1" spans="1:15">
      <c r="A24" s="286" t="s">
        <v>130</v>
      </c>
      <c r="B24" s="286" t="s">
        <v>131</v>
      </c>
      <c r="C24" s="263">
        <v>213069.12</v>
      </c>
      <c r="D24" s="264">
        <v>213069.12</v>
      </c>
      <c r="E24" s="264">
        <v>213069.12</v>
      </c>
      <c r="F24" s="264"/>
      <c r="G24" s="264"/>
      <c r="H24" s="264"/>
      <c r="I24" s="264"/>
      <c r="J24" s="264"/>
      <c r="K24" s="264"/>
      <c r="L24" s="264"/>
      <c r="M24" s="264"/>
      <c r="N24" s="263"/>
      <c r="O24" s="263"/>
    </row>
    <row r="25" ht="25" customHeight="1" spans="1:15">
      <c r="A25" s="283" t="s">
        <v>55</v>
      </c>
      <c r="B25" s="287"/>
      <c r="C25" s="264">
        <v>3109327.72</v>
      </c>
      <c r="D25" s="264">
        <v>3109327.72</v>
      </c>
      <c r="E25" s="264">
        <v>2811127.72</v>
      </c>
      <c r="F25" s="264">
        <v>298200</v>
      </c>
      <c r="G25" s="264"/>
      <c r="H25" s="264"/>
      <c r="I25" s="264"/>
      <c r="J25" s="264"/>
      <c r="K25" s="264"/>
      <c r="L25" s="264"/>
      <c r="M25" s="264"/>
      <c r="N25" s="264"/>
      <c r="O25" s="264"/>
    </row>
  </sheetData>
  <mergeCells count="11">
    <mergeCell ref="A2:O2"/>
    <mergeCell ref="A3:C3"/>
    <mergeCell ref="D4:F4"/>
    <mergeCell ref="J4:O4"/>
    <mergeCell ref="A25:B25"/>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5" activePane="bottomLeft" state="frozen"/>
      <selection/>
      <selection pane="bottomLeft" activeCell="B9" sqref="B9"/>
    </sheetView>
  </sheetViews>
  <sheetFormatPr defaultColWidth="8.575" defaultRowHeight="12.75" customHeight="1" outlineLevelCol="3"/>
  <cols>
    <col min="1" max="4" width="35.575" style="48" customWidth="1"/>
    <col min="5" max="16384" width="8.575" style="48"/>
  </cols>
  <sheetData>
    <row r="1" ht="32" customHeight="1" spans="1:4">
      <c r="A1" s="49"/>
      <c r="B1" s="49"/>
      <c r="C1" s="49"/>
      <c r="D1" s="49" t="s">
        <v>132</v>
      </c>
    </row>
    <row r="2" ht="27" customHeight="1" spans="1:4">
      <c r="A2" s="271" t="str">
        <f>"2025"&amp;"年部门财政拨款收支预算总表"</f>
        <v>2025年部门财政拨款收支预算总表</v>
      </c>
      <c r="B2" s="198"/>
      <c r="C2" s="198"/>
      <c r="D2" s="198"/>
    </row>
    <row r="3" ht="41.25" customHeight="1" spans="1:4">
      <c r="A3" s="98" t="str">
        <f>"单位名称："&amp;"昆明市晋宁区文化馆"</f>
        <v>单位名称：昆明市晋宁区文化馆</v>
      </c>
      <c r="B3" s="272"/>
      <c r="C3" s="198"/>
      <c r="D3" s="273" t="s">
        <v>1</v>
      </c>
    </row>
    <row r="4" ht="17.25" customHeight="1" spans="1:4">
      <c r="A4" s="246" t="s">
        <v>2</v>
      </c>
      <c r="B4" s="274"/>
      <c r="C4" s="246" t="s">
        <v>3</v>
      </c>
      <c r="D4" s="274"/>
    </row>
    <row r="5" ht="17.25" customHeight="1" spans="1:4">
      <c r="A5" s="246" t="s">
        <v>4</v>
      </c>
      <c r="B5" s="246" t="str">
        <f>"2025"&amp;"年预算"</f>
        <v>2025年预算</v>
      </c>
      <c r="C5" s="246" t="s">
        <v>6</v>
      </c>
      <c r="D5" s="246" t="str">
        <f>"2025"&amp;"年预算"</f>
        <v>2025年预算</v>
      </c>
    </row>
    <row r="6" ht="18.75" customHeight="1" spans="1:4">
      <c r="A6" s="275" t="s">
        <v>133</v>
      </c>
      <c r="B6" s="110">
        <v>3109327.72</v>
      </c>
      <c r="C6" s="275" t="s">
        <v>134</v>
      </c>
      <c r="D6" s="110">
        <v>3109327.72</v>
      </c>
    </row>
    <row r="7" ht="16.5" customHeight="1" spans="1:4">
      <c r="A7" s="275" t="s">
        <v>135</v>
      </c>
      <c r="B7" s="110">
        <v>3109327.72</v>
      </c>
      <c r="C7" s="275" t="s">
        <v>136</v>
      </c>
      <c r="D7" s="110"/>
    </row>
    <row r="8" ht="16.5" customHeight="1" spans="1:4">
      <c r="A8" s="275" t="s">
        <v>137</v>
      </c>
      <c r="B8" s="110"/>
      <c r="C8" s="275" t="s">
        <v>138</v>
      </c>
      <c r="D8" s="110"/>
    </row>
    <row r="9" ht="16.5" customHeight="1" spans="1:4">
      <c r="A9" s="275" t="s">
        <v>139</v>
      </c>
      <c r="B9" s="110"/>
      <c r="C9" s="275" t="s">
        <v>140</v>
      </c>
      <c r="D9" s="110"/>
    </row>
    <row r="10" ht="16.5" customHeight="1" spans="1:4">
      <c r="A10" s="275" t="s">
        <v>141</v>
      </c>
      <c r="B10" s="110"/>
      <c r="C10" s="275" t="s">
        <v>142</v>
      </c>
      <c r="D10" s="110"/>
    </row>
    <row r="11" ht="16.5" customHeight="1" spans="1:4">
      <c r="A11" s="275" t="s">
        <v>135</v>
      </c>
      <c r="B11" s="110"/>
      <c r="C11" s="275" t="s">
        <v>143</v>
      </c>
      <c r="D11" s="110"/>
    </row>
    <row r="12" ht="16.5" customHeight="1" spans="1:4">
      <c r="A12" s="241" t="s">
        <v>137</v>
      </c>
      <c r="B12" s="263"/>
      <c r="C12" s="121" t="s">
        <v>144</v>
      </c>
      <c r="D12" s="263"/>
    </row>
    <row r="13" ht="16.5" customHeight="1" spans="1:4">
      <c r="A13" s="241" t="s">
        <v>139</v>
      </c>
      <c r="B13" s="263"/>
      <c r="C13" s="121" t="s">
        <v>145</v>
      </c>
      <c r="D13" s="263">
        <v>2055157.15</v>
      </c>
    </row>
    <row r="14" ht="16.5" customHeight="1" spans="1:4">
      <c r="A14" s="276"/>
      <c r="B14" s="277"/>
      <c r="C14" s="121" t="s">
        <v>146</v>
      </c>
      <c r="D14" s="263">
        <v>589810.16</v>
      </c>
    </row>
    <row r="15" ht="16.5" customHeight="1" spans="1:4">
      <c r="A15" s="276"/>
      <c r="B15" s="277"/>
      <c r="C15" s="121" t="s">
        <v>147</v>
      </c>
      <c r="D15" s="263">
        <v>251291.29</v>
      </c>
    </row>
    <row r="16" ht="16.5" customHeight="1" spans="1:4">
      <c r="A16" s="276"/>
      <c r="B16" s="277"/>
      <c r="C16" s="121" t="s">
        <v>148</v>
      </c>
      <c r="D16" s="263"/>
    </row>
    <row r="17" ht="16.5" customHeight="1" spans="1:4">
      <c r="A17" s="276"/>
      <c r="B17" s="277"/>
      <c r="C17" s="121" t="s">
        <v>149</v>
      </c>
      <c r="D17" s="263"/>
    </row>
    <row r="18" ht="16.5" customHeight="1" spans="1:4">
      <c r="A18" s="276"/>
      <c r="B18" s="277"/>
      <c r="C18" s="121" t="s">
        <v>150</v>
      </c>
      <c r="D18" s="263"/>
    </row>
    <row r="19" ht="16.5" customHeight="1" spans="1:4">
      <c r="A19" s="276"/>
      <c r="B19" s="277"/>
      <c r="C19" s="121" t="s">
        <v>151</v>
      </c>
      <c r="D19" s="263"/>
    </row>
    <row r="20" ht="16.5" customHeight="1" spans="1:4">
      <c r="A20" s="276"/>
      <c r="B20" s="277"/>
      <c r="C20" s="121" t="s">
        <v>152</v>
      </c>
      <c r="D20" s="263"/>
    </row>
    <row r="21" ht="16.5" customHeight="1" spans="1:4">
      <c r="A21" s="276"/>
      <c r="B21" s="277"/>
      <c r="C21" s="121" t="s">
        <v>153</v>
      </c>
      <c r="D21" s="263"/>
    </row>
    <row r="22" ht="16.5" customHeight="1" spans="1:4">
      <c r="A22" s="276"/>
      <c r="B22" s="277"/>
      <c r="C22" s="121" t="s">
        <v>154</v>
      </c>
      <c r="D22" s="263"/>
    </row>
    <row r="23" ht="16.5" customHeight="1" spans="1:4">
      <c r="A23" s="276"/>
      <c r="B23" s="277"/>
      <c r="C23" s="121" t="s">
        <v>155</v>
      </c>
      <c r="D23" s="263"/>
    </row>
    <row r="24" ht="16.5" customHeight="1" spans="1:4">
      <c r="A24" s="276"/>
      <c r="B24" s="277"/>
      <c r="C24" s="121" t="s">
        <v>156</v>
      </c>
      <c r="D24" s="263"/>
    </row>
    <row r="25" ht="16.5" customHeight="1" spans="1:4">
      <c r="A25" s="276"/>
      <c r="B25" s="277"/>
      <c r="C25" s="121" t="s">
        <v>157</v>
      </c>
      <c r="D25" s="263">
        <v>213069.12</v>
      </c>
    </row>
    <row r="26" ht="16.5" customHeight="1" spans="1:4">
      <c r="A26" s="276"/>
      <c r="B26" s="277"/>
      <c r="C26" s="121" t="s">
        <v>158</v>
      </c>
      <c r="D26" s="263"/>
    </row>
    <row r="27" ht="16.5" customHeight="1" spans="1:4">
      <c r="A27" s="276"/>
      <c r="B27" s="277"/>
      <c r="C27" s="121" t="s">
        <v>159</v>
      </c>
      <c r="D27" s="263"/>
    </row>
    <row r="28" ht="16.5" customHeight="1" spans="1:4">
      <c r="A28" s="276"/>
      <c r="B28" s="277"/>
      <c r="C28" s="121" t="s">
        <v>160</v>
      </c>
      <c r="D28" s="263"/>
    </row>
    <row r="29" ht="16.5" customHeight="1" spans="1:4">
      <c r="A29" s="276"/>
      <c r="B29" s="277"/>
      <c r="C29" s="121" t="s">
        <v>161</v>
      </c>
      <c r="D29" s="263"/>
    </row>
    <row r="30" ht="16.5" customHeight="1" spans="1:4">
      <c r="A30" s="276"/>
      <c r="B30" s="277"/>
      <c r="C30" s="121" t="s">
        <v>162</v>
      </c>
      <c r="D30" s="263"/>
    </row>
    <row r="31" ht="16.5" customHeight="1" spans="1:4">
      <c r="A31" s="276"/>
      <c r="B31" s="277"/>
      <c r="C31" s="241" t="s">
        <v>163</v>
      </c>
      <c r="D31" s="263"/>
    </row>
    <row r="32" ht="16.5" customHeight="1" spans="1:4">
      <c r="A32" s="276"/>
      <c r="B32" s="277"/>
      <c r="C32" s="241" t="s">
        <v>164</v>
      </c>
      <c r="D32" s="263"/>
    </row>
    <row r="33" ht="16.5" customHeight="1" spans="1:4">
      <c r="A33" s="276"/>
      <c r="B33" s="277"/>
      <c r="C33" s="81" t="s">
        <v>165</v>
      </c>
      <c r="D33" s="114"/>
    </row>
    <row r="34" ht="16.5" customHeight="1" spans="1:4">
      <c r="A34" s="278" t="s">
        <v>50</v>
      </c>
      <c r="B34" s="279">
        <v>3109327.72</v>
      </c>
      <c r="C34" s="278" t="s">
        <v>51</v>
      </c>
      <c r="D34" s="279">
        <v>3109327.72</v>
      </c>
    </row>
    <row r="35" ht="15" customHeight="1" spans="1:4">
      <c r="A35" s="278" t="s">
        <v>50</v>
      </c>
      <c r="B35" s="280"/>
      <c r="C35" s="278" t="s">
        <v>51</v>
      </c>
      <c r="D35" s="280"/>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workbookViewId="0">
      <pane ySplit="1" topLeftCell="A5" activePane="bottomLeft" state="frozen"/>
      <selection/>
      <selection pane="bottomLeft" activeCell="G2" sqref="G2"/>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35"/>
      <c r="B1" s="135"/>
      <c r="C1" s="135"/>
      <c r="D1" s="135"/>
      <c r="E1" s="135"/>
      <c r="F1" s="135"/>
      <c r="G1" s="135"/>
    </row>
    <row r="2" customHeight="1" spans="4:7">
      <c r="D2" s="236"/>
      <c r="F2" s="265"/>
      <c r="G2" s="266" t="s">
        <v>166</v>
      </c>
    </row>
    <row r="3" ht="41.25" customHeight="1" spans="1:7">
      <c r="A3" s="215" t="str">
        <f>"2025"&amp;"年一般公共预算支出预算表（按功能科目分类）"</f>
        <v>2025年一般公共预算支出预算表（按功能科目分类）</v>
      </c>
      <c r="B3" s="215"/>
      <c r="C3" s="215"/>
      <c r="D3" s="215"/>
      <c r="E3" s="215"/>
      <c r="F3" s="215"/>
      <c r="G3" s="215"/>
    </row>
    <row r="4" ht="18" customHeight="1" spans="1:7">
      <c r="A4" s="53" t="str">
        <f>"单位名称："&amp;"昆明市晋宁区文化馆"</f>
        <v>单位名称：昆明市晋宁区文化馆</v>
      </c>
      <c r="B4" s="198"/>
      <c r="C4" s="198"/>
      <c r="D4" s="198"/>
      <c r="E4" s="198"/>
      <c r="F4" s="212"/>
      <c r="G4" s="207" t="s">
        <v>1</v>
      </c>
    </row>
    <row r="5" ht="20.25" customHeight="1" spans="1:7">
      <c r="A5" s="267" t="s">
        <v>167</v>
      </c>
      <c r="B5" s="267"/>
      <c r="C5" s="120" t="s">
        <v>55</v>
      </c>
      <c r="D5" s="120" t="s">
        <v>74</v>
      </c>
      <c r="E5" s="221"/>
      <c r="F5" s="221"/>
      <c r="G5" s="221" t="s">
        <v>75</v>
      </c>
    </row>
    <row r="6" ht="20.25" customHeight="1" spans="1:7">
      <c r="A6" s="268" t="s">
        <v>71</v>
      </c>
      <c r="B6" s="268" t="s">
        <v>72</v>
      </c>
      <c r="C6" s="221"/>
      <c r="D6" s="221" t="s">
        <v>57</v>
      </c>
      <c r="E6" s="221" t="s">
        <v>168</v>
      </c>
      <c r="F6" s="221" t="s">
        <v>169</v>
      </c>
      <c r="G6" s="221"/>
    </row>
    <row r="7" ht="24" customHeight="1" spans="1:7">
      <c r="A7" s="111" t="s">
        <v>81</v>
      </c>
      <c r="B7" s="111" t="s">
        <v>82</v>
      </c>
      <c r="C7" s="111" t="s">
        <v>83</v>
      </c>
      <c r="D7" s="111" t="s">
        <v>84</v>
      </c>
      <c r="E7" s="111" t="s">
        <v>85</v>
      </c>
      <c r="F7" s="111" t="s">
        <v>86</v>
      </c>
      <c r="G7" s="111" t="s">
        <v>87</v>
      </c>
    </row>
    <row r="8" ht="24" customHeight="1" spans="1:7">
      <c r="A8" s="81" t="s">
        <v>96</v>
      </c>
      <c r="B8" s="81" t="s">
        <v>97</v>
      </c>
      <c r="C8" s="84">
        <v>2055157.15</v>
      </c>
      <c r="D8" s="83">
        <v>1756957.15</v>
      </c>
      <c r="E8" s="83">
        <v>1601143.23</v>
      </c>
      <c r="F8" s="83">
        <v>155813.92</v>
      </c>
      <c r="G8" s="83">
        <v>298200</v>
      </c>
    </row>
    <row r="9" ht="24" customHeight="1" spans="1:7">
      <c r="A9" s="269" t="s">
        <v>98</v>
      </c>
      <c r="B9" s="269" t="s">
        <v>99</v>
      </c>
      <c r="C9" s="84">
        <v>2055157.15</v>
      </c>
      <c r="D9" s="83">
        <v>1756957.15</v>
      </c>
      <c r="E9" s="83">
        <v>1601143.23</v>
      </c>
      <c r="F9" s="83">
        <v>155813.92</v>
      </c>
      <c r="G9" s="83">
        <v>298200</v>
      </c>
    </row>
    <row r="10" ht="24" customHeight="1" spans="1:7">
      <c r="A10" s="270" t="s">
        <v>100</v>
      </c>
      <c r="B10" s="270" t="s">
        <v>101</v>
      </c>
      <c r="C10" s="84">
        <v>2055157.15</v>
      </c>
      <c r="D10" s="83">
        <v>1756957.15</v>
      </c>
      <c r="E10" s="83">
        <v>1601143.23</v>
      </c>
      <c r="F10" s="83">
        <v>155813.92</v>
      </c>
      <c r="G10" s="83">
        <v>298200</v>
      </c>
    </row>
    <row r="11" ht="24" customHeight="1" spans="1:7">
      <c r="A11" s="81" t="s">
        <v>102</v>
      </c>
      <c r="B11" s="81" t="s">
        <v>103</v>
      </c>
      <c r="C11" s="84">
        <v>589810.16</v>
      </c>
      <c r="D11" s="83">
        <v>589810.16</v>
      </c>
      <c r="E11" s="83">
        <v>574510.16</v>
      </c>
      <c r="F11" s="83">
        <v>15300</v>
      </c>
      <c r="G11" s="83"/>
    </row>
    <row r="12" ht="24" customHeight="1" spans="1:7">
      <c r="A12" s="269" t="s">
        <v>104</v>
      </c>
      <c r="B12" s="269" t="s">
        <v>105</v>
      </c>
      <c r="C12" s="84">
        <v>578344.16</v>
      </c>
      <c r="D12" s="83">
        <v>578344.16</v>
      </c>
      <c r="E12" s="83">
        <v>563044.16</v>
      </c>
      <c r="F12" s="83">
        <v>15300</v>
      </c>
      <c r="G12" s="83"/>
    </row>
    <row r="13" ht="24" customHeight="1" spans="1:7">
      <c r="A13" s="270" t="s">
        <v>106</v>
      </c>
      <c r="B13" s="270" t="s">
        <v>107</v>
      </c>
      <c r="C13" s="84">
        <v>260100</v>
      </c>
      <c r="D13" s="83">
        <v>260100</v>
      </c>
      <c r="E13" s="83">
        <v>244800</v>
      </c>
      <c r="F13" s="83">
        <v>15300</v>
      </c>
      <c r="G13" s="83"/>
    </row>
    <row r="14" ht="24" customHeight="1" spans="1:7">
      <c r="A14" s="270" t="s">
        <v>108</v>
      </c>
      <c r="B14" s="270" t="s">
        <v>109</v>
      </c>
      <c r="C14" s="84">
        <v>232700.16</v>
      </c>
      <c r="D14" s="83">
        <v>232700.16</v>
      </c>
      <c r="E14" s="83">
        <v>232700.16</v>
      </c>
      <c r="F14" s="83"/>
      <c r="G14" s="83"/>
    </row>
    <row r="15" ht="24" customHeight="1" spans="1:7">
      <c r="A15" s="270" t="s">
        <v>110</v>
      </c>
      <c r="B15" s="270" t="s">
        <v>111</v>
      </c>
      <c r="C15" s="84">
        <v>85544</v>
      </c>
      <c r="D15" s="83">
        <v>85544</v>
      </c>
      <c r="E15" s="83">
        <v>85544</v>
      </c>
      <c r="F15" s="83"/>
      <c r="G15" s="83"/>
    </row>
    <row r="16" ht="24" customHeight="1" spans="1:7">
      <c r="A16" s="269" t="s">
        <v>112</v>
      </c>
      <c r="B16" s="269" t="s">
        <v>113</v>
      </c>
      <c r="C16" s="84">
        <v>11466</v>
      </c>
      <c r="D16" s="83">
        <v>11466</v>
      </c>
      <c r="E16" s="83">
        <v>11466</v>
      </c>
      <c r="F16" s="83"/>
      <c r="G16" s="83"/>
    </row>
    <row r="17" ht="24" customHeight="1" spans="1:7">
      <c r="A17" s="270" t="s">
        <v>114</v>
      </c>
      <c r="B17" s="270" t="s">
        <v>115</v>
      </c>
      <c r="C17" s="84">
        <v>11466</v>
      </c>
      <c r="D17" s="83">
        <v>11466</v>
      </c>
      <c r="E17" s="83">
        <v>11466</v>
      </c>
      <c r="F17" s="83"/>
      <c r="G17" s="83"/>
    </row>
    <row r="18" ht="24" customHeight="1" spans="1:7">
      <c r="A18" s="81" t="s">
        <v>116</v>
      </c>
      <c r="B18" s="81" t="s">
        <v>117</v>
      </c>
      <c r="C18" s="84">
        <v>251291.29</v>
      </c>
      <c r="D18" s="83">
        <v>251291.29</v>
      </c>
      <c r="E18" s="83">
        <v>251291.29</v>
      </c>
      <c r="F18" s="83"/>
      <c r="G18" s="83"/>
    </row>
    <row r="19" ht="24" customHeight="1" spans="1:7">
      <c r="A19" s="269" t="s">
        <v>118</v>
      </c>
      <c r="B19" s="269" t="s">
        <v>119</v>
      </c>
      <c r="C19" s="84">
        <v>251291.29</v>
      </c>
      <c r="D19" s="83">
        <v>251291.29</v>
      </c>
      <c r="E19" s="83">
        <v>251291.29</v>
      </c>
      <c r="F19" s="83"/>
      <c r="G19" s="83"/>
    </row>
    <row r="20" ht="24" customHeight="1" spans="1:7">
      <c r="A20" s="270" t="s">
        <v>120</v>
      </c>
      <c r="B20" s="270" t="s">
        <v>121</v>
      </c>
      <c r="C20" s="84">
        <v>98210.9</v>
      </c>
      <c r="D20" s="83">
        <v>98210.9</v>
      </c>
      <c r="E20" s="83">
        <v>98210.9</v>
      </c>
      <c r="F20" s="83"/>
      <c r="G20" s="83"/>
    </row>
    <row r="21" ht="24" customHeight="1" spans="1:7">
      <c r="A21" s="270" t="s">
        <v>122</v>
      </c>
      <c r="B21" s="270" t="s">
        <v>123</v>
      </c>
      <c r="C21" s="84">
        <v>134136.8</v>
      </c>
      <c r="D21" s="83">
        <v>134136.8</v>
      </c>
      <c r="E21" s="83">
        <v>134136.8</v>
      </c>
      <c r="F21" s="83"/>
      <c r="G21" s="83"/>
    </row>
    <row r="22" ht="24" customHeight="1" spans="1:7">
      <c r="A22" s="270" t="s">
        <v>124</v>
      </c>
      <c r="B22" s="270" t="s">
        <v>125</v>
      </c>
      <c r="C22" s="84">
        <v>18943.59</v>
      </c>
      <c r="D22" s="83">
        <v>18943.59</v>
      </c>
      <c r="E22" s="83">
        <v>18943.59</v>
      </c>
      <c r="F22" s="83"/>
      <c r="G22" s="83"/>
    </row>
    <row r="23" ht="24" customHeight="1" spans="1:7">
      <c r="A23" s="81" t="s">
        <v>126</v>
      </c>
      <c r="B23" s="81" t="s">
        <v>127</v>
      </c>
      <c r="C23" s="84">
        <v>213069.12</v>
      </c>
      <c r="D23" s="83">
        <v>213069.12</v>
      </c>
      <c r="E23" s="83">
        <v>213069.12</v>
      </c>
      <c r="F23" s="83"/>
      <c r="G23" s="83"/>
    </row>
    <row r="24" ht="24" customHeight="1" spans="1:7">
      <c r="A24" s="269" t="s">
        <v>128</v>
      </c>
      <c r="B24" s="269" t="s">
        <v>129</v>
      </c>
      <c r="C24" s="84">
        <v>213069.12</v>
      </c>
      <c r="D24" s="83">
        <v>213069.12</v>
      </c>
      <c r="E24" s="83">
        <v>213069.12</v>
      </c>
      <c r="F24" s="83"/>
      <c r="G24" s="83"/>
    </row>
    <row r="25" ht="24" customHeight="1" spans="1:7">
      <c r="A25" s="270" t="s">
        <v>130</v>
      </c>
      <c r="B25" s="270" t="s">
        <v>131</v>
      </c>
      <c r="C25" s="84">
        <v>213069.12</v>
      </c>
      <c r="D25" s="83">
        <v>213069.12</v>
      </c>
      <c r="E25" s="83">
        <v>213069.12</v>
      </c>
      <c r="F25" s="83"/>
      <c r="G25" s="83"/>
    </row>
    <row r="26" ht="24" customHeight="1" spans="1:7">
      <c r="A26" s="68" t="s">
        <v>170</v>
      </c>
      <c r="B26" s="68" t="s">
        <v>170</v>
      </c>
      <c r="C26" s="84">
        <v>3109327.72</v>
      </c>
      <c r="D26" s="83">
        <v>2811127.72</v>
      </c>
      <c r="E26" s="84">
        <v>2640013.8</v>
      </c>
      <c r="F26" s="84">
        <v>171113.92</v>
      </c>
      <c r="G26" s="84">
        <v>298200</v>
      </c>
    </row>
  </sheetData>
  <mergeCells count="7">
    <mergeCell ref="A3:G3"/>
    <mergeCell ref="A4:E4"/>
    <mergeCell ref="A5:B5"/>
    <mergeCell ref="D5:F5"/>
    <mergeCell ref="A26:B26"/>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B19" sqref="B19"/>
    </sheetView>
  </sheetViews>
  <sheetFormatPr defaultColWidth="10.425" defaultRowHeight="14.25" customHeight="1" outlineLevelRow="7" outlineLevelCol="5"/>
  <cols>
    <col min="1" max="6" width="28.1416666666667" style="48" customWidth="1"/>
    <col min="7" max="16384" width="10.425" style="48"/>
  </cols>
  <sheetData>
    <row r="1" customHeight="1" spans="1:6">
      <c r="A1" s="49"/>
      <c r="B1" s="49"/>
      <c r="C1" s="49"/>
      <c r="D1" s="49"/>
      <c r="E1" s="49"/>
      <c r="F1" s="49"/>
    </row>
    <row r="2" customHeight="1" spans="1:6">
      <c r="A2" s="97"/>
      <c r="B2" s="97"/>
      <c r="C2" s="97"/>
      <c r="D2" s="97"/>
      <c r="E2" s="96"/>
      <c r="F2" s="249" t="s">
        <v>171</v>
      </c>
    </row>
    <row r="3" ht="41.25" customHeight="1" spans="1:6">
      <c r="A3" s="250" t="str">
        <f>"2025"&amp;"年一般公共预算“三公”经费支出预算表"</f>
        <v>2025年一般公共预算“三公”经费支出预算表</v>
      </c>
      <c r="B3" s="251"/>
      <c r="C3" s="251"/>
      <c r="D3" s="251"/>
      <c r="E3" s="252"/>
      <c r="F3" s="251"/>
    </row>
    <row r="4" customHeight="1" spans="1:6">
      <c r="A4" s="141" t="str">
        <f>"单位名称："&amp;"昆明市晋宁区文化馆"</f>
        <v>单位名称：昆明市晋宁区文化馆</v>
      </c>
      <c r="B4" s="253"/>
      <c r="C4" s="254"/>
      <c r="D4" s="251"/>
      <c r="E4" s="252"/>
      <c r="F4" s="255" t="s">
        <v>1</v>
      </c>
    </row>
    <row r="5" ht="27" customHeight="1" spans="1:6">
      <c r="A5" s="101" t="s">
        <v>172</v>
      </c>
      <c r="B5" s="101" t="s">
        <v>173</v>
      </c>
      <c r="C5" s="256" t="s">
        <v>174</v>
      </c>
      <c r="D5" s="101"/>
      <c r="E5" s="257"/>
      <c r="F5" s="101" t="s">
        <v>175</v>
      </c>
    </row>
    <row r="6" ht="28.5" customHeight="1" spans="1:6">
      <c r="A6" s="258"/>
      <c r="B6" s="259"/>
      <c r="C6" s="257" t="s">
        <v>57</v>
      </c>
      <c r="D6" s="257" t="s">
        <v>176</v>
      </c>
      <c r="E6" s="257" t="s">
        <v>177</v>
      </c>
      <c r="F6" s="260"/>
    </row>
    <row r="7" ht="17.25" customHeight="1" spans="1:6">
      <c r="A7" s="261" t="s">
        <v>81</v>
      </c>
      <c r="B7" s="261" t="s">
        <v>82</v>
      </c>
      <c r="C7" s="261" t="s">
        <v>83</v>
      </c>
      <c r="D7" s="261" t="s">
        <v>84</v>
      </c>
      <c r="E7" s="261" t="s">
        <v>85</v>
      </c>
      <c r="F7" s="261" t="s">
        <v>86</v>
      </c>
    </row>
    <row r="8" ht="17.25" customHeight="1" spans="1:6">
      <c r="A8" s="262">
        <v>10000</v>
      </c>
      <c r="B8" s="263"/>
      <c r="C8" s="264"/>
      <c r="D8" s="264"/>
      <c r="E8" s="264"/>
      <c r="F8" s="264">
        <v>10000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8"/>
  <sheetViews>
    <sheetView showZeros="0" topLeftCell="D1" workbookViewId="0">
      <pane ySplit="1" topLeftCell="A20" activePane="bottomLeft" state="frozen"/>
      <selection/>
      <selection pane="bottomLeft" activeCell="D17" sqref="D17"/>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35"/>
      <c r="B1" s="135"/>
      <c r="C1" s="135"/>
      <c r="D1" s="135"/>
      <c r="E1" s="135"/>
      <c r="F1" s="135"/>
      <c r="G1" s="135"/>
      <c r="H1" s="135"/>
      <c r="I1" s="135"/>
      <c r="J1" s="135"/>
      <c r="K1" s="135"/>
      <c r="L1" s="135"/>
      <c r="M1" s="135"/>
      <c r="N1" s="135"/>
      <c r="O1" s="135"/>
      <c r="P1" s="135"/>
      <c r="Q1" s="135"/>
      <c r="R1" s="135"/>
      <c r="S1" s="135"/>
      <c r="T1" s="135"/>
      <c r="U1" s="135"/>
      <c r="V1" s="135"/>
      <c r="W1" s="135"/>
      <c r="X1" s="135"/>
    </row>
    <row r="2" ht="13.5" customHeight="1" spans="2:24">
      <c r="B2" s="236"/>
      <c r="C2" s="237"/>
      <c r="E2" s="238"/>
      <c r="F2" s="238"/>
      <c r="G2" s="238"/>
      <c r="H2" s="238"/>
      <c r="I2" s="137"/>
      <c r="J2" s="137"/>
      <c r="K2" s="137"/>
      <c r="L2" s="137"/>
      <c r="M2" s="137"/>
      <c r="N2" s="137"/>
      <c r="R2" s="137"/>
      <c r="V2" s="237"/>
      <c r="X2" s="206" t="s">
        <v>178</v>
      </c>
    </row>
    <row r="3" ht="45.75" customHeight="1" spans="1:24">
      <c r="A3" s="118" t="str">
        <f>"2025"&amp;"年部门基本支出预算表"</f>
        <v>2025年部门基本支出预算表</v>
      </c>
      <c r="B3" s="52"/>
      <c r="C3" s="118"/>
      <c r="D3" s="118"/>
      <c r="E3" s="118"/>
      <c r="F3" s="118"/>
      <c r="G3" s="118"/>
      <c r="H3" s="118"/>
      <c r="I3" s="118"/>
      <c r="J3" s="118"/>
      <c r="K3" s="118"/>
      <c r="L3" s="118"/>
      <c r="M3" s="118"/>
      <c r="N3" s="118"/>
      <c r="O3" s="52"/>
      <c r="P3" s="52"/>
      <c r="Q3" s="52"/>
      <c r="R3" s="118"/>
      <c r="S3" s="118"/>
      <c r="T3" s="118"/>
      <c r="U3" s="118"/>
      <c r="V3" s="118"/>
      <c r="W3" s="118"/>
      <c r="X3" s="118"/>
    </row>
    <row r="4" ht="18.75" customHeight="1" spans="1:24">
      <c r="A4" s="53" t="str">
        <f>"单位名称："&amp;"昆明市晋宁区文化馆"</f>
        <v>单位名称：昆明市晋宁区文化馆</v>
      </c>
      <c r="B4" s="54"/>
      <c r="C4" s="239"/>
      <c r="D4" s="239"/>
      <c r="E4" s="239"/>
      <c r="F4" s="239"/>
      <c r="G4" s="239"/>
      <c r="H4" s="239"/>
      <c r="I4" s="142"/>
      <c r="J4" s="142"/>
      <c r="K4" s="142"/>
      <c r="L4" s="142"/>
      <c r="M4" s="142"/>
      <c r="N4" s="142"/>
      <c r="O4" s="55"/>
      <c r="P4" s="55"/>
      <c r="Q4" s="55"/>
      <c r="R4" s="142"/>
      <c r="S4" s="198"/>
      <c r="T4" s="198"/>
      <c r="U4" s="198"/>
      <c r="V4" s="247"/>
      <c r="W4" s="198"/>
      <c r="X4" s="51" t="s">
        <v>1</v>
      </c>
    </row>
    <row r="5" ht="18" customHeight="1" spans="1:24">
      <c r="A5" s="57" t="s">
        <v>179</v>
      </c>
      <c r="B5" s="57" t="s">
        <v>180</v>
      </c>
      <c r="C5" s="57" t="s">
        <v>181</v>
      </c>
      <c r="D5" s="57" t="s">
        <v>182</v>
      </c>
      <c r="E5" s="57" t="s">
        <v>183</v>
      </c>
      <c r="F5" s="57" t="s">
        <v>184</v>
      </c>
      <c r="G5" s="57" t="s">
        <v>185</v>
      </c>
      <c r="H5" s="57" t="s">
        <v>186</v>
      </c>
      <c r="I5" s="244" t="s">
        <v>187</v>
      </c>
      <c r="J5" s="201" t="s">
        <v>187</v>
      </c>
      <c r="K5" s="201"/>
      <c r="L5" s="201"/>
      <c r="M5" s="201"/>
      <c r="N5" s="201"/>
      <c r="O5" s="60"/>
      <c r="P5" s="60"/>
      <c r="Q5" s="60"/>
      <c r="R5" s="200" t="s">
        <v>61</v>
      </c>
      <c r="S5" s="201" t="s">
        <v>62</v>
      </c>
      <c r="T5" s="201"/>
      <c r="U5" s="201"/>
      <c r="V5" s="201"/>
      <c r="W5" s="201"/>
      <c r="X5" s="208"/>
    </row>
    <row r="6" ht="18" customHeight="1" spans="1:24">
      <c r="A6" s="62"/>
      <c r="B6" s="79"/>
      <c r="C6" s="218"/>
      <c r="D6" s="62"/>
      <c r="E6" s="62"/>
      <c r="F6" s="62"/>
      <c r="G6" s="62"/>
      <c r="H6" s="62"/>
      <c r="I6" s="216" t="s">
        <v>188</v>
      </c>
      <c r="J6" s="244" t="s">
        <v>58</v>
      </c>
      <c r="K6" s="201"/>
      <c r="L6" s="201"/>
      <c r="M6" s="201"/>
      <c r="N6" s="208"/>
      <c r="O6" s="59" t="s">
        <v>189</v>
      </c>
      <c r="P6" s="60"/>
      <c r="Q6" s="61"/>
      <c r="R6" s="57" t="s">
        <v>61</v>
      </c>
      <c r="S6" s="244" t="s">
        <v>62</v>
      </c>
      <c r="T6" s="200" t="s">
        <v>64</v>
      </c>
      <c r="U6" s="201" t="s">
        <v>62</v>
      </c>
      <c r="V6" s="200" t="s">
        <v>66</v>
      </c>
      <c r="W6" s="200" t="s">
        <v>67</v>
      </c>
      <c r="X6" s="248" t="s">
        <v>68</v>
      </c>
    </row>
    <row r="7" ht="19.5" customHeight="1" spans="1:24">
      <c r="A7" s="79"/>
      <c r="B7" s="79"/>
      <c r="C7" s="79"/>
      <c r="D7" s="79"/>
      <c r="E7" s="79"/>
      <c r="F7" s="79"/>
      <c r="G7" s="79"/>
      <c r="H7" s="79"/>
      <c r="I7" s="79"/>
      <c r="J7" s="245" t="s">
        <v>190</v>
      </c>
      <c r="K7" s="57" t="s">
        <v>191</v>
      </c>
      <c r="L7" s="57" t="s">
        <v>192</v>
      </c>
      <c r="M7" s="57" t="s">
        <v>193</v>
      </c>
      <c r="N7" s="57" t="s">
        <v>194</v>
      </c>
      <c r="O7" s="57" t="s">
        <v>58</v>
      </c>
      <c r="P7" s="57" t="s">
        <v>59</v>
      </c>
      <c r="Q7" s="57" t="s">
        <v>60</v>
      </c>
      <c r="R7" s="79"/>
      <c r="S7" s="57" t="s">
        <v>57</v>
      </c>
      <c r="T7" s="57" t="s">
        <v>64</v>
      </c>
      <c r="U7" s="57" t="s">
        <v>195</v>
      </c>
      <c r="V7" s="57" t="s">
        <v>66</v>
      </c>
      <c r="W7" s="57" t="s">
        <v>67</v>
      </c>
      <c r="X7" s="57" t="s">
        <v>68</v>
      </c>
    </row>
    <row r="8" ht="37.5" customHeight="1" spans="1:24">
      <c r="A8" s="240"/>
      <c r="B8" s="67"/>
      <c r="C8" s="240"/>
      <c r="D8" s="240"/>
      <c r="E8" s="240"/>
      <c r="F8" s="240"/>
      <c r="G8" s="240"/>
      <c r="H8" s="240"/>
      <c r="I8" s="240"/>
      <c r="J8" s="246" t="s">
        <v>57</v>
      </c>
      <c r="K8" s="65" t="s">
        <v>196</v>
      </c>
      <c r="L8" s="65" t="s">
        <v>192</v>
      </c>
      <c r="M8" s="65" t="s">
        <v>193</v>
      </c>
      <c r="N8" s="65" t="s">
        <v>194</v>
      </c>
      <c r="O8" s="65" t="s">
        <v>192</v>
      </c>
      <c r="P8" s="65" t="s">
        <v>193</v>
      </c>
      <c r="Q8" s="65" t="s">
        <v>194</v>
      </c>
      <c r="R8" s="65" t="s">
        <v>61</v>
      </c>
      <c r="S8" s="65" t="s">
        <v>57</v>
      </c>
      <c r="T8" s="65" t="s">
        <v>64</v>
      </c>
      <c r="U8" s="65" t="s">
        <v>195</v>
      </c>
      <c r="V8" s="65" t="s">
        <v>66</v>
      </c>
      <c r="W8" s="65" t="s">
        <v>67</v>
      </c>
      <c r="X8" s="65" t="s">
        <v>68</v>
      </c>
    </row>
    <row r="9" ht="24.25" customHeight="1" spans="1:24">
      <c r="A9" s="90">
        <v>1</v>
      </c>
      <c r="B9" s="90">
        <v>2</v>
      </c>
      <c r="C9" s="90">
        <v>3</v>
      </c>
      <c r="D9" s="90">
        <v>4</v>
      </c>
      <c r="E9" s="90">
        <v>5</v>
      </c>
      <c r="F9" s="90">
        <v>6</v>
      </c>
      <c r="G9" s="90">
        <v>7</v>
      </c>
      <c r="H9" s="90">
        <v>8</v>
      </c>
      <c r="I9" s="90">
        <v>9</v>
      </c>
      <c r="J9" s="90">
        <v>10</v>
      </c>
      <c r="K9" s="90">
        <v>11</v>
      </c>
      <c r="L9" s="90">
        <v>12</v>
      </c>
      <c r="M9" s="90">
        <v>13</v>
      </c>
      <c r="N9" s="90">
        <v>14</v>
      </c>
      <c r="O9" s="90">
        <v>15</v>
      </c>
      <c r="P9" s="90">
        <v>16</v>
      </c>
      <c r="Q9" s="90">
        <v>17</v>
      </c>
      <c r="R9" s="90">
        <v>18</v>
      </c>
      <c r="S9" s="90">
        <v>19</v>
      </c>
      <c r="T9" s="90">
        <v>20</v>
      </c>
      <c r="U9" s="90">
        <v>21</v>
      </c>
      <c r="V9" s="90">
        <v>22</v>
      </c>
      <c r="W9" s="90">
        <v>23</v>
      </c>
      <c r="X9" s="90">
        <v>24</v>
      </c>
    </row>
    <row r="10" ht="24.25" customHeight="1" spans="1:24">
      <c r="A10" s="241" t="s">
        <v>197</v>
      </c>
      <c r="B10" s="241" t="s">
        <v>69</v>
      </c>
      <c r="C10" s="241" t="s">
        <v>198</v>
      </c>
      <c r="D10" s="241" t="s">
        <v>199</v>
      </c>
      <c r="E10" s="241" t="s">
        <v>100</v>
      </c>
      <c r="F10" s="241" t="s">
        <v>101</v>
      </c>
      <c r="G10" s="241" t="s">
        <v>200</v>
      </c>
      <c r="H10" s="241" t="s">
        <v>201</v>
      </c>
      <c r="I10" s="70">
        <v>625740</v>
      </c>
      <c r="J10" s="70">
        <v>625740</v>
      </c>
      <c r="K10" s="70"/>
      <c r="L10" s="70"/>
      <c r="M10" s="73">
        <v>625740</v>
      </c>
      <c r="N10" s="70"/>
      <c r="O10" s="70"/>
      <c r="P10" s="70"/>
      <c r="Q10" s="70"/>
      <c r="R10" s="70"/>
      <c r="S10" s="70"/>
      <c r="T10" s="70"/>
      <c r="U10" s="70"/>
      <c r="V10" s="70"/>
      <c r="W10" s="70"/>
      <c r="X10" s="70"/>
    </row>
    <row r="11" ht="24.25" customHeight="1" spans="1:24">
      <c r="A11" s="241" t="s">
        <v>197</v>
      </c>
      <c r="B11" s="241" t="s">
        <v>69</v>
      </c>
      <c r="C11" s="241" t="s">
        <v>198</v>
      </c>
      <c r="D11" s="241" t="s">
        <v>199</v>
      </c>
      <c r="E11" s="241" t="s">
        <v>100</v>
      </c>
      <c r="F11" s="241" t="s">
        <v>101</v>
      </c>
      <c r="G11" s="241" t="s">
        <v>202</v>
      </c>
      <c r="H11" s="241" t="s">
        <v>203</v>
      </c>
      <c r="I11" s="70">
        <v>49704</v>
      </c>
      <c r="J11" s="70">
        <v>49704</v>
      </c>
      <c r="K11" s="74"/>
      <c r="L11" s="74"/>
      <c r="M11" s="73">
        <v>49704</v>
      </c>
      <c r="N11" s="74"/>
      <c r="O11" s="70"/>
      <c r="P11" s="70"/>
      <c r="Q11" s="70"/>
      <c r="R11" s="70"/>
      <c r="S11" s="70"/>
      <c r="T11" s="70"/>
      <c r="U11" s="70"/>
      <c r="V11" s="70"/>
      <c r="W11" s="70"/>
      <c r="X11" s="70"/>
    </row>
    <row r="12" ht="24.25" customHeight="1" spans="1:24">
      <c r="A12" s="241" t="s">
        <v>197</v>
      </c>
      <c r="B12" s="241" t="s">
        <v>69</v>
      </c>
      <c r="C12" s="241" t="s">
        <v>198</v>
      </c>
      <c r="D12" s="241" t="s">
        <v>199</v>
      </c>
      <c r="E12" s="241" t="s">
        <v>100</v>
      </c>
      <c r="F12" s="241" t="s">
        <v>101</v>
      </c>
      <c r="G12" s="241" t="s">
        <v>204</v>
      </c>
      <c r="H12" s="241" t="s">
        <v>205</v>
      </c>
      <c r="I12" s="70">
        <v>52145</v>
      </c>
      <c r="J12" s="70">
        <v>52145</v>
      </c>
      <c r="K12" s="74"/>
      <c r="L12" s="74"/>
      <c r="M12" s="73">
        <v>52145</v>
      </c>
      <c r="N12" s="74"/>
      <c r="O12" s="70"/>
      <c r="P12" s="70"/>
      <c r="Q12" s="70"/>
      <c r="R12" s="70"/>
      <c r="S12" s="70"/>
      <c r="T12" s="70"/>
      <c r="U12" s="70"/>
      <c r="V12" s="70"/>
      <c r="W12" s="70"/>
      <c r="X12" s="70"/>
    </row>
    <row r="13" ht="24.25" customHeight="1" spans="1:24">
      <c r="A13" s="241" t="s">
        <v>197</v>
      </c>
      <c r="B13" s="241" t="s">
        <v>69</v>
      </c>
      <c r="C13" s="241" t="s">
        <v>198</v>
      </c>
      <c r="D13" s="241" t="s">
        <v>199</v>
      </c>
      <c r="E13" s="241" t="s">
        <v>100</v>
      </c>
      <c r="F13" s="241" t="s">
        <v>101</v>
      </c>
      <c r="G13" s="241" t="s">
        <v>206</v>
      </c>
      <c r="H13" s="241" t="s">
        <v>207</v>
      </c>
      <c r="I13" s="70">
        <v>214980</v>
      </c>
      <c r="J13" s="70">
        <v>214980</v>
      </c>
      <c r="K13" s="74"/>
      <c r="L13" s="74"/>
      <c r="M13" s="73">
        <v>214980</v>
      </c>
      <c r="N13" s="74"/>
      <c r="O13" s="70"/>
      <c r="P13" s="70"/>
      <c r="Q13" s="70"/>
      <c r="R13" s="70"/>
      <c r="S13" s="70"/>
      <c r="T13" s="70"/>
      <c r="U13" s="70"/>
      <c r="V13" s="70"/>
      <c r="W13" s="70"/>
      <c r="X13" s="70"/>
    </row>
    <row r="14" ht="24.25" customHeight="1" spans="1:24">
      <c r="A14" s="241" t="s">
        <v>197</v>
      </c>
      <c r="B14" s="241" t="s">
        <v>69</v>
      </c>
      <c r="C14" s="241" t="s">
        <v>198</v>
      </c>
      <c r="D14" s="241" t="s">
        <v>199</v>
      </c>
      <c r="E14" s="241" t="s">
        <v>100</v>
      </c>
      <c r="F14" s="241" t="s">
        <v>101</v>
      </c>
      <c r="G14" s="241" t="s">
        <v>206</v>
      </c>
      <c r="H14" s="241" t="s">
        <v>207</v>
      </c>
      <c r="I14" s="70">
        <v>119880</v>
      </c>
      <c r="J14" s="70">
        <v>119880</v>
      </c>
      <c r="K14" s="74"/>
      <c r="L14" s="74"/>
      <c r="M14" s="73">
        <v>119880</v>
      </c>
      <c r="N14" s="74"/>
      <c r="O14" s="70"/>
      <c r="P14" s="70"/>
      <c r="Q14" s="70"/>
      <c r="R14" s="70"/>
      <c r="S14" s="70"/>
      <c r="T14" s="70"/>
      <c r="U14" s="70"/>
      <c r="V14" s="70"/>
      <c r="W14" s="70"/>
      <c r="X14" s="70"/>
    </row>
    <row r="15" ht="24.25" customHeight="1" spans="1:24">
      <c r="A15" s="241" t="s">
        <v>197</v>
      </c>
      <c r="B15" s="241" t="s">
        <v>69</v>
      </c>
      <c r="C15" s="241" t="s">
        <v>198</v>
      </c>
      <c r="D15" s="241" t="s">
        <v>199</v>
      </c>
      <c r="E15" s="241" t="s">
        <v>100</v>
      </c>
      <c r="F15" s="241" t="s">
        <v>101</v>
      </c>
      <c r="G15" s="241" t="s">
        <v>206</v>
      </c>
      <c r="H15" s="241" t="s">
        <v>207</v>
      </c>
      <c r="I15" s="70">
        <v>232992</v>
      </c>
      <c r="J15" s="70">
        <v>232992</v>
      </c>
      <c r="K15" s="74"/>
      <c r="L15" s="74"/>
      <c r="M15" s="73">
        <v>232992</v>
      </c>
      <c r="N15" s="74"/>
      <c r="O15" s="70"/>
      <c r="P15" s="70"/>
      <c r="Q15" s="70"/>
      <c r="R15" s="70"/>
      <c r="S15" s="70"/>
      <c r="T15" s="70"/>
      <c r="U15" s="70"/>
      <c r="V15" s="70"/>
      <c r="W15" s="70"/>
      <c r="X15" s="70"/>
    </row>
    <row r="16" ht="24.25" customHeight="1" spans="1:24">
      <c r="A16" s="241" t="s">
        <v>197</v>
      </c>
      <c r="B16" s="241" t="s">
        <v>69</v>
      </c>
      <c r="C16" s="241" t="s">
        <v>208</v>
      </c>
      <c r="D16" s="241" t="s">
        <v>209</v>
      </c>
      <c r="E16" s="241" t="s">
        <v>108</v>
      </c>
      <c r="F16" s="241" t="s">
        <v>109</v>
      </c>
      <c r="G16" s="241" t="s">
        <v>210</v>
      </c>
      <c r="H16" s="241" t="s">
        <v>211</v>
      </c>
      <c r="I16" s="70">
        <v>232700.16</v>
      </c>
      <c r="J16" s="70">
        <v>232700.16</v>
      </c>
      <c r="K16" s="74"/>
      <c r="L16" s="74"/>
      <c r="M16" s="73">
        <v>232700.16</v>
      </c>
      <c r="N16" s="74"/>
      <c r="O16" s="70"/>
      <c r="P16" s="70"/>
      <c r="Q16" s="70"/>
      <c r="R16" s="70"/>
      <c r="S16" s="70"/>
      <c r="T16" s="70"/>
      <c r="U16" s="70"/>
      <c r="V16" s="70"/>
      <c r="W16" s="70"/>
      <c r="X16" s="70"/>
    </row>
    <row r="17" ht="24.25" customHeight="1" spans="1:24">
      <c r="A17" s="241" t="s">
        <v>197</v>
      </c>
      <c r="B17" s="241" t="s">
        <v>69</v>
      </c>
      <c r="C17" s="241" t="s">
        <v>208</v>
      </c>
      <c r="D17" s="241" t="s">
        <v>209</v>
      </c>
      <c r="E17" s="241" t="s">
        <v>110</v>
      </c>
      <c r="F17" s="241" t="s">
        <v>111</v>
      </c>
      <c r="G17" s="241" t="s">
        <v>212</v>
      </c>
      <c r="H17" s="241" t="s">
        <v>213</v>
      </c>
      <c r="I17" s="70">
        <v>85544</v>
      </c>
      <c r="J17" s="70">
        <v>85544</v>
      </c>
      <c r="K17" s="74"/>
      <c r="L17" s="74"/>
      <c r="M17" s="73">
        <v>85544</v>
      </c>
      <c r="N17" s="74"/>
      <c r="O17" s="70"/>
      <c r="P17" s="70"/>
      <c r="Q17" s="70"/>
      <c r="R17" s="70"/>
      <c r="S17" s="70"/>
      <c r="T17" s="70"/>
      <c r="U17" s="70"/>
      <c r="V17" s="70"/>
      <c r="W17" s="70"/>
      <c r="X17" s="70"/>
    </row>
    <row r="18" ht="24.25" customHeight="1" spans="1:24">
      <c r="A18" s="241" t="s">
        <v>197</v>
      </c>
      <c r="B18" s="241" t="s">
        <v>69</v>
      </c>
      <c r="C18" s="241" t="s">
        <v>208</v>
      </c>
      <c r="D18" s="241" t="s">
        <v>209</v>
      </c>
      <c r="E18" s="241" t="s">
        <v>120</v>
      </c>
      <c r="F18" s="241" t="s">
        <v>121</v>
      </c>
      <c r="G18" s="241" t="s">
        <v>214</v>
      </c>
      <c r="H18" s="241" t="s">
        <v>215</v>
      </c>
      <c r="I18" s="70">
        <v>98210.9</v>
      </c>
      <c r="J18" s="70">
        <v>98210.9</v>
      </c>
      <c r="K18" s="74"/>
      <c r="L18" s="74"/>
      <c r="M18" s="73">
        <v>98210.9</v>
      </c>
      <c r="N18" s="74"/>
      <c r="O18" s="70"/>
      <c r="P18" s="70"/>
      <c r="Q18" s="70"/>
      <c r="R18" s="70"/>
      <c r="S18" s="70"/>
      <c r="T18" s="70"/>
      <c r="U18" s="70"/>
      <c r="V18" s="70"/>
      <c r="W18" s="70"/>
      <c r="X18" s="70"/>
    </row>
    <row r="19" ht="24.25" customHeight="1" spans="1:24">
      <c r="A19" s="241" t="s">
        <v>197</v>
      </c>
      <c r="B19" s="241" t="s">
        <v>69</v>
      </c>
      <c r="C19" s="241" t="s">
        <v>208</v>
      </c>
      <c r="D19" s="241" t="s">
        <v>209</v>
      </c>
      <c r="E19" s="241" t="s">
        <v>122</v>
      </c>
      <c r="F19" s="241" t="s">
        <v>123</v>
      </c>
      <c r="G19" s="241" t="s">
        <v>216</v>
      </c>
      <c r="H19" s="241" t="s">
        <v>217</v>
      </c>
      <c r="I19" s="70">
        <v>62158.8</v>
      </c>
      <c r="J19" s="70">
        <v>62158.8</v>
      </c>
      <c r="K19" s="74"/>
      <c r="L19" s="74"/>
      <c r="M19" s="73">
        <v>62158.8</v>
      </c>
      <c r="N19" s="74"/>
      <c r="O19" s="70"/>
      <c r="P19" s="70"/>
      <c r="Q19" s="70"/>
      <c r="R19" s="70"/>
      <c r="S19" s="70"/>
      <c r="T19" s="70"/>
      <c r="U19" s="70"/>
      <c r="V19" s="70"/>
      <c r="W19" s="70"/>
      <c r="X19" s="70"/>
    </row>
    <row r="20" ht="24.25" customHeight="1" spans="1:24">
      <c r="A20" s="241" t="s">
        <v>197</v>
      </c>
      <c r="B20" s="241" t="s">
        <v>69</v>
      </c>
      <c r="C20" s="241" t="s">
        <v>208</v>
      </c>
      <c r="D20" s="241" t="s">
        <v>209</v>
      </c>
      <c r="E20" s="241" t="s">
        <v>122</v>
      </c>
      <c r="F20" s="241" t="s">
        <v>123</v>
      </c>
      <c r="G20" s="241" t="s">
        <v>216</v>
      </c>
      <c r="H20" s="241" t="s">
        <v>217</v>
      </c>
      <c r="I20" s="70">
        <v>71978</v>
      </c>
      <c r="J20" s="70">
        <v>71978</v>
      </c>
      <c r="K20" s="74"/>
      <c r="L20" s="74"/>
      <c r="M20" s="73">
        <v>71978</v>
      </c>
      <c r="N20" s="74"/>
      <c r="O20" s="70"/>
      <c r="P20" s="70"/>
      <c r="Q20" s="70"/>
      <c r="R20" s="70"/>
      <c r="S20" s="70"/>
      <c r="T20" s="70"/>
      <c r="U20" s="70"/>
      <c r="V20" s="70"/>
      <c r="W20" s="70"/>
      <c r="X20" s="70"/>
    </row>
    <row r="21" ht="24.25" customHeight="1" spans="1:24">
      <c r="A21" s="241" t="s">
        <v>197</v>
      </c>
      <c r="B21" s="241" t="s">
        <v>69</v>
      </c>
      <c r="C21" s="241" t="s">
        <v>208</v>
      </c>
      <c r="D21" s="241" t="s">
        <v>209</v>
      </c>
      <c r="E21" s="241" t="s">
        <v>100</v>
      </c>
      <c r="F21" s="241" t="s">
        <v>101</v>
      </c>
      <c r="G21" s="241" t="s">
        <v>218</v>
      </c>
      <c r="H21" s="241" t="s">
        <v>219</v>
      </c>
      <c r="I21" s="70">
        <v>8702.23</v>
      </c>
      <c r="J21" s="70">
        <v>8702.23</v>
      </c>
      <c r="K21" s="74"/>
      <c r="L21" s="74"/>
      <c r="M21" s="73">
        <v>8702.23</v>
      </c>
      <c r="N21" s="74"/>
      <c r="O21" s="70"/>
      <c r="P21" s="70"/>
      <c r="Q21" s="70"/>
      <c r="R21" s="70"/>
      <c r="S21" s="70"/>
      <c r="T21" s="70"/>
      <c r="U21" s="70"/>
      <c r="V21" s="70"/>
      <c r="W21" s="70"/>
      <c r="X21" s="70"/>
    </row>
    <row r="22" ht="24.25" customHeight="1" spans="1:24">
      <c r="A22" s="241" t="s">
        <v>197</v>
      </c>
      <c r="B22" s="241" t="s">
        <v>69</v>
      </c>
      <c r="C22" s="241" t="s">
        <v>208</v>
      </c>
      <c r="D22" s="241" t="s">
        <v>209</v>
      </c>
      <c r="E22" s="241" t="s">
        <v>124</v>
      </c>
      <c r="F22" s="241" t="s">
        <v>125</v>
      </c>
      <c r="G22" s="241" t="s">
        <v>218</v>
      </c>
      <c r="H22" s="241" t="s">
        <v>219</v>
      </c>
      <c r="I22" s="70">
        <v>5683.92</v>
      </c>
      <c r="J22" s="70">
        <v>5683.92</v>
      </c>
      <c r="K22" s="74"/>
      <c r="L22" s="74"/>
      <c r="M22" s="73">
        <v>5683.92</v>
      </c>
      <c r="N22" s="74"/>
      <c r="O22" s="70"/>
      <c r="P22" s="70"/>
      <c r="Q22" s="70"/>
      <c r="R22" s="70"/>
      <c r="S22" s="70"/>
      <c r="T22" s="70"/>
      <c r="U22" s="70"/>
      <c r="V22" s="70"/>
      <c r="W22" s="70"/>
      <c r="X22" s="70"/>
    </row>
    <row r="23" ht="24.25" customHeight="1" spans="1:24">
      <c r="A23" s="241" t="s">
        <v>197</v>
      </c>
      <c r="B23" s="241" t="s">
        <v>69</v>
      </c>
      <c r="C23" s="241" t="s">
        <v>208</v>
      </c>
      <c r="D23" s="241" t="s">
        <v>209</v>
      </c>
      <c r="E23" s="241" t="s">
        <v>124</v>
      </c>
      <c r="F23" s="241" t="s">
        <v>125</v>
      </c>
      <c r="G23" s="241" t="s">
        <v>218</v>
      </c>
      <c r="H23" s="241" t="s">
        <v>219</v>
      </c>
      <c r="I23" s="70">
        <v>4475.43</v>
      </c>
      <c r="J23" s="70">
        <v>4475.43</v>
      </c>
      <c r="K23" s="74"/>
      <c r="L23" s="74"/>
      <c r="M23" s="73">
        <v>4475.43</v>
      </c>
      <c r="N23" s="74"/>
      <c r="O23" s="70"/>
      <c r="P23" s="70"/>
      <c r="Q23" s="70"/>
      <c r="R23" s="70"/>
      <c r="S23" s="70"/>
      <c r="T23" s="70"/>
      <c r="U23" s="70"/>
      <c r="V23" s="70"/>
      <c r="W23" s="70"/>
      <c r="X23" s="70"/>
    </row>
    <row r="24" ht="24.25" customHeight="1" spans="1:24">
      <c r="A24" s="241" t="s">
        <v>197</v>
      </c>
      <c r="B24" s="241" t="s">
        <v>69</v>
      </c>
      <c r="C24" s="241" t="s">
        <v>208</v>
      </c>
      <c r="D24" s="241" t="s">
        <v>209</v>
      </c>
      <c r="E24" s="241" t="s">
        <v>124</v>
      </c>
      <c r="F24" s="241" t="s">
        <v>125</v>
      </c>
      <c r="G24" s="241" t="s">
        <v>218</v>
      </c>
      <c r="H24" s="241" t="s">
        <v>219</v>
      </c>
      <c r="I24" s="70">
        <v>8784.24</v>
      </c>
      <c r="J24" s="70">
        <v>8784.24</v>
      </c>
      <c r="K24" s="74"/>
      <c r="L24" s="74"/>
      <c r="M24" s="73">
        <v>8784.24</v>
      </c>
      <c r="N24" s="74"/>
      <c r="O24" s="70"/>
      <c r="P24" s="70"/>
      <c r="Q24" s="70"/>
      <c r="R24" s="70"/>
      <c r="S24" s="70"/>
      <c r="T24" s="70"/>
      <c r="U24" s="70"/>
      <c r="V24" s="70"/>
      <c r="W24" s="70"/>
      <c r="X24" s="70"/>
    </row>
    <row r="25" ht="24.25" customHeight="1" spans="1:24">
      <c r="A25" s="241" t="s">
        <v>197</v>
      </c>
      <c r="B25" s="241" t="s">
        <v>69</v>
      </c>
      <c r="C25" s="241" t="s">
        <v>220</v>
      </c>
      <c r="D25" s="241" t="s">
        <v>221</v>
      </c>
      <c r="E25" s="241" t="s">
        <v>114</v>
      </c>
      <c r="F25" s="241" t="s">
        <v>115</v>
      </c>
      <c r="G25" s="241" t="s">
        <v>222</v>
      </c>
      <c r="H25" s="241" t="s">
        <v>223</v>
      </c>
      <c r="I25" s="70">
        <v>11466</v>
      </c>
      <c r="J25" s="70">
        <v>11466</v>
      </c>
      <c r="K25" s="74"/>
      <c r="L25" s="74"/>
      <c r="M25" s="73">
        <v>11466</v>
      </c>
      <c r="N25" s="74"/>
      <c r="O25" s="70"/>
      <c r="P25" s="70"/>
      <c r="Q25" s="70"/>
      <c r="R25" s="70"/>
      <c r="S25" s="70"/>
      <c r="T25" s="70"/>
      <c r="U25" s="70"/>
      <c r="V25" s="70"/>
      <c r="W25" s="70"/>
      <c r="X25" s="70"/>
    </row>
    <row r="26" ht="24.25" customHeight="1" spans="1:24">
      <c r="A26" s="241" t="s">
        <v>197</v>
      </c>
      <c r="B26" s="241" t="s">
        <v>69</v>
      </c>
      <c r="C26" s="241" t="s">
        <v>224</v>
      </c>
      <c r="D26" s="241" t="s">
        <v>175</v>
      </c>
      <c r="E26" s="241" t="s">
        <v>100</v>
      </c>
      <c r="F26" s="241" t="s">
        <v>101</v>
      </c>
      <c r="G26" s="241" t="s">
        <v>225</v>
      </c>
      <c r="H26" s="241" t="s">
        <v>175</v>
      </c>
      <c r="I26" s="70">
        <v>10000</v>
      </c>
      <c r="J26" s="70">
        <v>10000</v>
      </c>
      <c r="K26" s="74"/>
      <c r="L26" s="74"/>
      <c r="M26" s="73">
        <v>10000</v>
      </c>
      <c r="N26" s="74"/>
      <c r="O26" s="70"/>
      <c r="P26" s="70"/>
      <c r="Q26" s="70"/>
      <c r="R26" s="70"/>
      <c r="S26" s="70"/>
      <c r="T26" s="70"/>
      <c r="U26" s="70"/>
      <c r="V26" s="70"/>
      <c r="W26" s="70"/>
      <c r="X26" s="70"/>
    </row>
    <row r="27" ht="24.25" customHeight="1" spans="1:24">
      <c r="A27" s="241" t="s">
        <v>197</v>
      </c>
      <c r="B27" s="241" t="s">
        <v>69</v>
      </c>
      <c r="C27" s="241" t="s">
        <v>226</v>
      </c>
      <c r="D27" s="241" t="s">
        <v>227</v>
      </c>
      <c r="E27" s="241" t="s">
        <v>100</v>
      </c>
      <c r="F27" s="241" t="s">
        <v>101</v>
      </c>
      <c r="G27" s="241" t="s">
        <v>228</v>
      </c>
      <c r="H27" s="241" t="s">
        <v>227</v>
      </c>
      <c r="I27" s="70">
        <v>28825.92</v>
      </c>
      <c r="J27" s="70">
        <v>28825.92</v>
      </c>
      <c r="K27" s="74"/>
      <c r="L27" s="74"/>
      <c r="M27" s="73">
        <v>28825.92</v>
      </c>
      <c r="N27" s="74"/>
      <c r="O27" s="70"/>
      <c r="P27" s="70"/>
      <c r="Q27" s="70"/>
      <c r="R27" s="70"/>
      <c r="S27" s="70"/>
      <c r="T27" s="70"/>
      <c r="U27" s="70"/>
      <c r="V27" s="70"/>
      <c r="W27" s="70"/>
      <c r="X27" s="70"/>
    </row>
    <row r="28" ht="24.25" customHeight="1" spans="1:24">
      <c r="A28" s="241" t="s">
        <v>197</v>
      </c>
      <c r="B28" s="241" t="s">
        <v>69</v>
      </c>
      <c r="C28" s="241" t="s">
        <v>229</v>
      </c>
      <c r="D28" s="241" t="s">
        <v>230</v>
      </c>
      <c r="E28" s="241" t="s">
        <v>100</v>
      </c>
      <c r="F28" s="241" t="s">
        <v>101</v>
      </c>
      <c r="G28" s="241" t="s">
        <v>231</v>
      </c>
      <c r="H28" s="241" t="s">
        <v>232</v>
      </c>
      <c r="I28" s="70">
        <v>34188</v>
      </c>
      <c r="J28" s="70">
        <v>34188</v>
      </c>
      <c r="K28" s="74"/>
      <c r="L28" s="74"/>
      <c r="M28" s="73">
        <v>34188</v>
      </c>
      <c r="N28" s="74"/>
      <c r="O28" s="70"/>
      <c r="P28" s="70"/>
      <c r="Q28" s="70"/>
      <c r="R28" s="70"/>
      <c r="S28" s="70"/>
      <c r="T28" s="70"/>
      <c r="U28" s="70"/>
      <c r="V28" s="70"/>
      <c r="W28" s="70"/>
      <c r="X28" s="70"/>
    </row>
    <row r="29" ht="24.25" customHeight="1" spans="1:24">
      <c r="A29" s="241" t="s">
        <v>197</v>
      </c>
      <c r="B29" s="241" t="s">
        <v>69</v>
      </c>
      <c r="C29" s="241" t="s">
        <v>229</v>
      </c>
      <c r="D29" s="241" t="s">
        <v>230</v>
      </c>
      <c r="E29" s="241" t="s">
        <v>100</v>
      </c>
      <c r="F29" s="241" t="s">
        <v>101</v>
      </c>
      <c r="G29" s="241" t="s">
        <v>233</v>
      </c>
      <c r="H29" s="241" t="s">
        <v>234</v>
      </c>
      <c r="I29" s="70">
        <v>22000</v>
      </c>
      <c r="J29" s="70">
        <v>22000</v>
      </c>
      <c r="K29" s="74"/>
      <c r="L29" s="74"/>
      <c r="M29" s="73">
        <v>22000</v>
      </c>
      <c r="N29" s="74"/>
      <c r="O29" s="70"/>
      <c r="P29" s="70"/>
      <c r="Q29" s="70"/>
      <c r="R29" s="70"/>
      <c r="S29" s="70"/>
      <c r="T29" s="70"/>
      <c r="U29" s="70"/>
      <c r="V29" s="70"/>
      <c r="W29" s="70"/>
      <c r="X29" s="70"/>
    </row>
    <row r="30" ht="24.25" customHeight="1" spans="1:24">
      <c r="A30" s="241" t="s">
        <v>197</v>
      </c>
      <c r="B30" s="241" t="s">
        <v>69</v>
      </c>
      <c r="C30" s="241" t="s">
        <v>229</v>
      </c>
      <c r="D30" s="241" t="s">
        <v>230</v>
      </c>
      <c r="E30" s="241" t="s">
        <v>100</v>
      </c>
      <c r="F30" s="241" t="s">
        <v>101</v>
      </c>
      <c r="G30" s="241" t="s">
        <v>235</v>
      </c>
      <c r="H30" s="241" t="s">
        <v>236</v>
      </c>
      <c r="I30" s="70">
        <v>30000</v>
      </c>
      <c r="J30" s="70">
        <v>30000</v>
      </c>
      <c r="K30" s="74"/>
      <c r="L30" s="74"/>
      <c r="M30" s="73">
        <v>30000</v>
      </c>
      <c r="N30" s="74"/>
      <c r="O30" s="70"/>
      <c r="P30" s="70"/>
      <c r="Q30" s="70"/>
      <c r="R30" s="70"/>
      <c r="S30" s="70"/>
      <c r="T30" s="70"/>
      <c r="U30" s="70"/>
      <c r="V30" s="70"/>
      <c r="W30" s="70"/>
      <c r="X30" s="70"/>
    </row>
    <row r="31" ht="24.25" customHeight="1" spans="1:24">
      <c r="A31" s="241" t="s">
        <v>197</v>
      </c>
      <c r="B31" s="241" t="s">
        <v>69</v>
      </c>
      <c r="C31" s="241" t="s">
        <v>229</v>
      </c>
      <c r="D31" s="241" t="s">
        <v>230</v>
      </c>
      <c r="E31" s="241" t="s">
        <v>100</v>
      </c>
      <c r="F31" s="241" t="s">
        <v>101</v>
      </c>
      <c r="G31" s="241" t="s">
        <v>237</v>
      </c>
      <c r="H31" s="241" t="s">
        <v>238</v>
      </c>
      <c r="I31" s="70">
        <v>30800</v>
      </c>
      <c r="J31" s="70">
        <v>30800</v>
      </c>
      <c r="K31" s="74"/>
      <c r="L31" s="74"/>
      <c r="M31" s="73">
        <v>30800</v>
      </c>
      <c r="N31" s="74"/>
      <c r="O31" s="70"/>
      <c r="P31" s="70"/>
      <c r="Q31" s="70"/>
      <c r="R31" s="70"/>
      <c r="S31" s="70"/>
      <c r="T31" s="70"/>
      <c r="U31" s="70"/>
      <c r="V31" s="70"/>
      <c r="W31" s="70"/>
      <c r="X31" s="70"/>
    </row>
    <row r="32" ht="24.25" customHeight="1" spans="1:24">
      <c r="A32" s="241" t="s">
        <v>197</v>
      </c>
      <c r="B32" s="241" t="s">
        <v>69</v>
      </c>
      <c r="C32" s="241" t="s">
        <v>229</v>
      </c>
      <c r="D32" s="241" t="s">
        <v>230</v>
      </c>
      <c r="E32" s="241" t="s">
        <v>106</v>
      </c>
      <c r="F32" s="241" t="s">
        <v>107</v>
      </c>
      <c r="G32" s="241" t="s">
        <v>237</v>
      </c>
      <c r="H32" s="241" t="s">
        <v>238</v>
      </c>
      <c r="I32" s="70">
        <v>15300</v>
      </c>
      <c r="J32" s="70">
        <v>15300</v>
      </c>
      <c r="K32" s="74"/>
      <c r="L32" s="74"/>
      <c r="M32" s="73">
        <v>15300</v>
      </c>
      <c r="N32" s="74"/>
      <c r="O32" s="70"/>
      <c r="P32" s="70"/>
      <c r="Q32" s="70"/>
      <c r="R32" s="70"/>
      <c r="S32" s="70"/>
      <c r="T32" s="70"/>
      <c r="U32" s="70"/>
      <c r="V32" s="70"/>
      <c r="W32" s="70"/>
      <c r="X32" s="70"/>
    </row>
    <row r="33" ht="24.25" customHeight="1" spans="1:24">
      <c r="A33" s="241" t="s">
        <v>197</v>
      </c>
      <c r="B33" s="241" t="s">
        <v>69</v>
      </c>
      <c r="C33" s="241" t="s">
        <v>239</v>
      </c>
      <c r="D33" s="241" t="s">
        <v>131</v>
      </c>
      <c r="E33" s="241" t="s">
        <v>130</v>
      </c>
      <c r="F33" s="241" t="s">
        <v>131</v>
      </c>
      <c r="G33" s="241" t="s">
        <v>240</v>
      </c>
      <c r="H33" s="241" t="s">
        <v>131</v>
      </c>
      <c r="I33" s="70">
        <v>213069.12</v>
      </c>
      <c r="J33" s="70">
        <v>213069.12</v>
      </c>
      <c r="K33" s="74"/>
      <c r="L33" s="74"/>
      <c r="M33" s="73">
        <v>213069.12</v>
      </c>
      <c r="N33" s="74"/>
      <c r="O33" s="70"/>
      <c r="P33" s="70"/>
      <c r="Q33" s="70"/>
      <c r="R33" s="70"/>
      <c r="S33" s="70"/>
      <c r="T33" s="70"/>
      <c r="U33" s="70"/>
      <c r="V33" s="70"/>
      <c r="W33" s="70"/>
      <c r="X33" s="70"/>
    </row>
    <row r="34" ht="24.25" customHeight="1" spans="1:24">
      <c r="A34" s="241" t="s">
        <v>197</v>
      </c>
      <c r="B34" s="241" t="s">
        <v>69</v>
      </c>
      <c r="C34" s="241" t="s">
        <v>241</v>
      </c>
      <c r="D34" s="241" t="s">
        <v>242</v>
      </c>
      <c r="E34" s="241" t="s">
        <v>106</v>
      </c>
      <c r="F34" s="241" t="s">
        <v>107</v>
      </c>
      <c r="G34" s="241" t="s">
        <v>222</v>
      </c>
      <c r="H34" s="241" t="s">
        <v>223</v>
      </c>
      <c r="I34" s="70">
        <v>244800</v>
      </c>
      <c r="J34" s="70">
        <v>244800</v>
      </c>
      <c r="K34" s="74"/>
      <c r="L34" s="74"/>
      <c r="M34" s="73">
        <v>244800</v>
      </c>
      <c r="N34" s="74"/>
      <c r="O34" s="70"/>
      <c r="P34" s="70"/>
      <c r="Q34" s="70"/>
      <c r="R34" s="70"/>
      <c r="S34" s="70"/>
      <c r="T34" s="70"/>
      <c r="U34" s="70"/>
      <c r="V34" s="70"/>
      <c r="W34" s="70"/>
      <c r="X34" s="70"/>
    </row>
    <row r="35" ht="24.25" customHeight="1" spans="1:24">
      <c r="A35" s="241" t="s">
        <v>197</v>
      </c>
      <c r="B35" s="241" t="s">
        <v>69</v>
      </c>
      <c r="C35" s="241" t="s">
        <v>243</v>
      </c>
      <c r="D35" s="241" t="s">
        <v>244</v>
      </c>
      <c r="E35" s="241" t="s">
        <v>100</v>
      </c>
      <c r="F35" s="241" t="s">
        <v>101</v>
      </c>
      <c r="G35" s="241" t="s">
        <v>204</v>
      </c>
      <c r="H35" s="241" t="s">
        <v>205</v>
      </c>
      <c r="I35" s="70">
        <v>99000</v>
      </c>
      <c r="J35" s="70">
        <v>99000</v>
      </c>
      <c r="K35" s="74"/>
      <c r="L35" s="74"/>
      <c r="M35" s="73">
        <v>99000</v>
      </c>
      <c r="N35" s="74"/>
      <c r="O35" s="70"/>
      <c r="P35" s="70"/>
      <c r="Q35" s="70"/>
      <c r="R35" s="70"/>
      <c r="S35" s="70"/>
      <c r="T35" s="70"/>
      <c r="U35" s="70"/>
      <c r="V35" s="70"/>
      <c r="W35" s="70"/>
      <c r="X35" s="70"/>
    </row>
    <row r="36" ht="24.25" customHeight="1" spans="1:24">
      <c r="A36" s="241" t="s">
        <v>197</v>
      </c>
      <c r="B36" s="241" t="s">
        <v>69</v>
      </c>
      <c r="C36" s="241" t="s">
        <v>243</v>
      </c>
      <c r="D36" s="241" t="s">
        <v>244</v>
      </c>
      <c r="E36" s="241" t="s">
        <v>100</v>
      </c>
      <c r="F36" s="241" t="s">
        <v>101</v>
      </c>
      <c r="G36" s="241" t="s">
        <v>206</v>
      </c>
      <c r="H36" s="241" t="s">
        <v>207</v>
      </c>
      <c r="I36" s="70">
        <v>105600</v>
      </c>
      <c r="J36" s="70">
        <v>105600</v>
      </c>
      <c r="K36" s="74"/>
      <c r="L36" s="74"/>
      <c r="M36" s="73">
        <v>105600</v>
      </c>
      <c r="N36" s="74"/>
      <c r="O36" s="70"/>
      <c r="P36" s="70"/>
      <c r="Q36" s="70"/>
      <c r="R36" s="70"/>
      <c r="S36" s="70"/>
      <c r="T36" s="70"/>
      <c r="U36" s="70"/>
      <c r="V36" s="70"/>
      <c r="W36" s="70"/>
      <c r="X36" s="70"/>
    </row>
    <row r="37" ht="24.25" customHeight="1" spans="1:24">
      <c r="A37" s="241" t="s">
        <v>197</v>
      </c>
      <c r="B37" s="241" t="s">
        <v>69</v>
      </c>
      <c r="C37" s="241" t="s">
        <v>243</v>
      </c>
      <c r="D37" s="241" t="s">
        <v>244</v>
      </c>
      <c r="E37" s="241" t="s">
        <v>100</v>
      </c>
      <c r="F37" s="241" t="s">
        <v>101</v>
      </c>
      <c r="G37" s="241" t="s">
        <v>206</v>
      </c>
      <c r="H37" s="241" t="s">
        <v>207</v>
      </c>
      <c r="I37" s="70">
        <v>92400</v>
      </c>
      <c r="J37" s="70">
        <v>92400</v>
      </c>
      <c r="K37" s="74"/>
      <c r="L37" s="74"/>
      <c r="M37" s="73">
        <v>92400</v>
      </c>
      <c r="N37" s="74"/>
      <c r="O37" s="70"/>
      <c r="P37" s="70"/>
      <c r="Q37" s="70"/>
      <c r="R37" s="70"/>
      <c r="S37" s="70"/>
      <c r="T37" s="70"/>
      <c r="U37" s="70"/>
      <c r="V37" s="70"/>
      <c r="W37" s="70"/>
      <c r="X37" s="70"/>
    </row>
    <row r="38" ht="24.25" customHeight="1" spans="1:24">
      <c r="A38" s="85" t="s">
        <v>170</v>
      </c>
      <c r="B38" s="86"/>
      <c r="C38" s="242"/>
      <c r="D38" s="242"/>
      <c r="E38" s="242"/>
      <c r="F38" s="242"/>
      <c r="G38" s="242"/>
      <c r="H38" s="243"/>
      <c r="I38" s="70">
        <v>2811127.72</v>
      </c>
      <c r="J38" s="70">
        <v>2811127.72</v>
      </c>
      <c r="K38" s="70"/>
      <c r="L38" s="70"/>
      <c r="M38" s="73">
        <v>2811127.72</v>
      </c>
      <c r="N38" s="70"/>
      <c r="O38" s="70"/>
      <c r="P38" s="70"/>
      <c r="Q38" s="70"/>
      <c r="R38" s="70"/>
      <c r="S38" s="70"/>
      <c r="T38" s="70"/>
      <c r="U38" s="70"/>
      <c r="V38" s="70"/>
      <c r="W38" s="70"/>
      <c r="X38" s="70"/>
    </row>
  </sheetData>
  <mergeCells count="31">
    <mergeCell ref="A3:X3"/>
    <mergeCell ref="A4:H4"/>
    <mergeCell ref="I5:X5"/>
    <mergeCell ref="J6:N6"/>
    <mergeCell ref="O6:Q6"/>
    <mergeCell ref="S6:X6"/>
    <mergeCell ref="A38:H38"/>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5"/>
  <sheetViews>
    <sheetView showZeros="0" topLeftCell="D1" workbookViewId="0">
      <pane ySplit="1" topLeftCell="A2" activePane="bottomLeft" state="frozen"/>
      <selection/>
      <selection pane="bottomLeft" activeCell="F20" sqref="F20"/>
    </sheetView>
  </sheetViews>
  <sheetFormatPr defaultColWidth="9.14166666666667" defaultRowHeight="14.25" customHeight="1"/>
  <cols>
    <col min="1" max="1" width="10.2833333333333" style="48" customWidth="1"/>
    <col min="2" max="2" width="17.5" style="48" customWidth="1"/>
    <col min="3" max="3" width="32.85" style="48" customWidth="1"/>
    <col min="4" max="4" width="23.85" style="48" customWidth="1"/>
    <col min="5" max="5" width="11.1416666666667" style="48" customWidth="1"/>
    <col min="6" max="6" width="17.7083333333333" style="48" customWidth="1"/>
    <col min="7" max="7" width="9.85" style="48" customWidth="1"/>
    <col min="8" max="8" width="17.7083333333333" style="48" customWidth="1"/>
    <col min="9" max="13" width="20" style="48" customWidth="1"/>
    <col min="14" max="14" width="12.2833333333333" style="48" customWidth="1"/>
    <col min="15" max="15" width="12.7083333333333" style="48" customWidth="1"/>
    <col min="16" max="16" width="11.1416666666667" style="48" customWidth="1"/>
    <col min="17" max="21" width="19.85" style="48" customWidth="1"/>
    <col min="22" max="22" width="20" style="48" customWidth="1"/>
    <col min="23" max="23" width="19.85" style="48" customWidth="1"/>
    <col min="24" max="16384" width="9.14166666666667" style="48"/>
  </cols>
  <sheetData>
    <row r="1" customHeight="1" spans="1:23">
      <c r="A1" s="49"/>
      <c r="B1" s="49"/>
      <c r="C1" s="49"/>
      <c r="D1" s="49"/>
      <c r="E1" s="49"/>
      <c r="F1" s="49"/>
      <c r="G1" s="49"/>
      <c r="H1" s="49"/>
      <c r="I1" s="49"/>
      <c r="J1" s="49"/>
      <c r="K1" s="49"/>
      <c r="L1" s="49"/>
      <c r="M1" s="49"/>
      <c r="N1" s="49"/>
      <c r="O1" s="49"/>
      <c r="P1" s="49"/>
      <c r="Q1" s="49"/>
      <c r="R1" s="49"/>
      <c r="S1" s="49"/>
      <c r="T1" s="49"/>
      <c r="U1" s="49"/>
      <c r="V1" s="49"/>
      <c r="W1" s="49"/>
    </row>
    <row r="2" ht="13.5" customHeight="1" spans="2:23">
      <c r="B2" s="228"/>
      <c r="E2" s="50"/>
      <c r="F2" s="50"/>
      <c r="G2" s="50"/>
      <c r="H2" s="50"/>
      <c r="U2" s="228"/>
      <c r="W2" s="235" t="s">
        <v>245</v>
      </c>
    </row>
    <row r="3" ht="46.5" customHeight="1" spans="1:23">
      <c r="A3" s="52" t="str">
        <f>"2025"&amp;"年部门项目支出预算表"</f>
        <v>2025年部门项目支出预算表</v>
      </c>
      <c r="B3" s="52"/>
      <c r="C3" s="52"/>
      <c r="D3" s="52"/>
      <c r="E3" s="52"/>
      <c r="F3" s="52"/>
      <c r="G3" s="52"/>
      <c r="H3" s="52"/>
      <c r="I3" s="52"/>
      <c r="J3" s="52"/>
      <c r="K3" s="52"/>
      <c r="L3" s="52"/>
      <c r="M3" s="52"/>
      <c r="N3" s="52"/>
      <c r="O3" s="52"/>
      <c r="P3" s="52"/>
      <c r="Q3" s="52"/>
      <c r="R3" s="52"/>
      <c r="S3" s="52"/>
      <c r="T3" s="52"/>
      <c r="U3" s="52"/>
      <c r="V3" s="52"/>
      <c r="W3" s="52"/>
    </row>
    <row r="4" ht="13.5" customHeight="1" spans="1:23">
      <c r="A4" s="53" t="str">
        <f>"单位名称："&amp;"昆明市晋宁区文化馆"</f>
        <v>单位名称：昆明市晋宁区文化馆</v>
      </c>
      <c r="B4" s="54"/>
      <c r="C4" s="54"/>
      <c r="D4" s="54"/>
      <c r="E4" s="54"/>
      <c r="F4" s="54"/>
      <c r="G4" s="54"/>
      <c r="H4" s="54"/>
      <c r="I4" s="55"/>
      <c r="J4" s="55"/>
      <c r="K4" s="55"/>
      <c r="L4" s="55"/>
      <c r="M4" s="55"/>
      <c r="N4" s="55"/>
      <c r="O4" s="55"/>
      <c r="P4" s="55"/>
      <c r="Q4" s="55"/>
      <c r="R4" s="198"/>
      <c r="S4" s="198"/>
      <c r="T4" s="198"/>
      <c r="U4" s="228"/>
      <c r="V4" s="198"/>
      <c r="W4" s="207" t="s">
        <v>1</v>
      </c>
    </row>
    <row r="5" ht="21.75" customHeight="1" spans="1:23">
      <c r="A5" s="57" t="s">
        <v>246</v>
      </c>
      <c r="B5" s="58" t="s">
        <v>181</v>
      </c>
      <c r="C5" s="57" t="s">
        <v>182</v>
      </c>
      <c r="D5" s="57" t="s">
        <v>247</v>
      </c>
      <c r="E5" s="58" t="s">
        <v>183</v>
      </c>
      <c r="F5" s="58" t="s">
        <v>184</v>
      </c>
      <c r="G5" s="58" t="s">
        <v>248</v>
      </c>
      <c r="H5" s="58" t="s">
        <v>249</v>
      </c>
      <c r="I5" s="230" t="s">
        <v>55</v>
      </c>
      <c r="J5" s="59" t="s">
        <v>250</v>
      </c>
      <c r="K5" s="60"/>
      <c r="L5" s="60"/>
      <c r="M5" s="61"/>
      <c r="N5" s="59" t="s">
        <v>189</v>
      </c>
      <c r="O5" s="60"/>
      <c r="P5" s="61"/>
      <c r="Q5" s="58" t="s">
        <v>61</v>
      </c>
      <c r="R5" s="59" t="s">
        <v>62</v>
      </c>
      <c r="S5" s="60"/>
      <c r="T5" s="60"/>
      <c r="U5" s="60"/>
      <c r="V5" s="60"/>
      <c r="W5" s="61"/>
    </row>
    <row r="6" ht="21.75" customHeight="1" spans="1:23">
      <c r="A6" s="62"/>
      <c r="B6" s="79"/>
      <c r="C6" s="62"/>
      <c r="D6" s="62"/>
      <c r="E6" s="63"/>
      <c r="F6" s="63"/>
      <c r="G6" s="63"/>
      <c r="H6" s="63"/>
      <c r="I6" s="79"/>
      <c r="J6" s="231" t="s">
        <v>58</v>
      </c>
      <c r="K6" s="232"/>
      <c r="L6" s="58" t="s">
        <v>59</v>
      </c>
      <c r="M6" s="58" t="s">
        <v>60</v>
      </c>
      <c r="N6" s="58" t="s">
        <v>58</v>
      </c>
      <c r="O6" s="58" t="s">
        <v>59</v>
      </c>
      <c r="P6" s="58" t="s">
        <v>60</v>
      </c>
      <c r="Q6" s="63"/>
      <c r="R6" s="58" t="s">
        <v>57</v>
      </c>
      <c r="S6" s="58" t="s">
        <v>64</v>
      </c>
      <c r="T6" s="58" t="s">
        <v>195</v>
      </c>
      <c r="U6" s="58" t="s">
        <v>66</v>
      </c>
      <c r="V6" s="58" t="s">
        <v>67</v>
      </c>
      <c r="W6" s="58" t="s">
        <v>68</v>
      </c>
    </row>
    <row r="7" ht="21" customHeight="1" spans="1:23">
      <c r="A7" s="79"/>
      <c r="B7" s="79"/>
      <c r="C7" s="79"/>
      <c r="D7" s="79"/>
      <c r="E7" s="79"/>
      <c r="F7" s="79"/>
      <c r="G7" s="79"/>
      <c r="H7" s="79"/>
      <c r="I7" s="79"/>
      <c r="J7" s="233" t="s">
        <v>57</v>
      </c>
      <c r="K7" s="234"/>
      <c r="L7" s="79"/>
      <c r="M7" s="79"/>
      <c r="N7" s="79"/>
      <c r="O7" s="79"/>
      <c r="P7" s="79"/>
      <c r="Q7" s="79"/>
      <c r="R7" s="79"/>
      <c r="S7" s="79"/>
      <c r="T7" s="79"/>
      <c r="U7" s="79"/>
      <c r="V7" s="79"/>
      <c r="W7" s="79"/>
    </row>
    <row r="8" ht="39.75" customHeight="1" spans="1:23">
      <c r="A8" s="65"/>
      <c r="B8" s="67"/>
      <c r="C8" s="65"/>
      <c r="D8" s="65"/>
      <c r="E8" s="66"/>
      <c r="F8" s="66"/>
      <c r="G8" s="66"/>
      <c r="H8" s="66"/>
      <c r="I8" s="67"/>
      <c r="J8" s="119" t="s">
        <v>57</v>
      </c>
      <c r="K8" s="119" t="s">
        <v>251</v>
      </c>
      <c r="L8" s="66"/>
      <c r="M8" s="66"/>
      <c r="N8" s="66"/>
      <c r="O8" s="66"/>
      <c r="P8" s="66"/>
      <c r="Q8" s="66"/>
      <c r="R8" s="66"/>
      <c r="S8" s="66"/>
      <c r="T8" s="66"/>
      <c r="U8" s="67"/>
      <c r="V8" s="66"/>
      <c r="W8" s="66"/>
    </row>
    <row r="9" ht="24" customHeight="1" spans="1:23">
      <c r="A9" s="68">
        <v>1</v>
      </c>
      <c r="B9" s="68">
        <v>2</v>
      </c>
      <c r="C9" s="68">
        <v>3</v>
      </c>
      <c r="D9" s="68">
        <v>4</v>
      </c>
      <c r="E9" s="68">
        <v>5</v>
      </c>
      <c r="F9" s="68">
        <v>6</v>
      </c>
      <c r="G9" s="68">
        <v>7</v>
      </c>
      <c r="H9" s="68">
        <v>8</v>
      </c>
      <c r="I9" s="68">
        <v>9</v>
      </c>
      <c r="J9" s="68">
        <v>10</v>
      </c>
      <c r="K9" s="68">
        <v>11</v>
      </c>
      <c r="L9" s="90">
        <v>12</v>
      </c>
      <c r="M9" s="90">
        <v>13</v>
      </c>
      <c r="N9" s="90">
        <v>14</v>
      </c>
      <c r="O9" s="90">
        <v>15</v>
      </c>
      <c r="P9" s="90">
        <v>16</v>
      </c>
      <c r="Q9" s="90">
        <v>17</v>
      </c>
      <c r="R9" s="90">
        <v>18</v>
      </c>
      <c r="S9" s="90">
        <v>19</v>
      </c>
      <c r="T9" s="90">
        <v>20</v>
      </c>
      <c r="U9" s="68">
        <v>21</v>
      </c>
      <c r="V9" s="90">
        <v>22</v>
      </c>
      <c r="W9" s="68">
        <v>23</v>
      </c>
    </row>
    <row r="10" ht="24" customHeight="1" spans="1:23">
      <c r="A10" s="121" t="s">
        <v>252</v>
      </c>
      <c r="B10" s="121" t="s">
        <v>253</v>
      </c>
      <c r="C10" s="121" t="s">
        <v>254</v>
      </c>
      <c r="D10" s="121" t="s">
        <v>69</v>
      </c>
      <c r="E10" s="121" t="s">
        <v>100</v>
      </c>
      <c r="F10" s="121" t="s">
        <v>101</v>
      </c>
      <c r="G10" s="121" t="s">
        <v>222</v>
      </c>
      <c r="H10" s="121" t="s">
        <v>223</v>
      </c>
      <c r="I10" s="70">
        <v>102000</v>
      </c>
      <c r="J10" s="70">
        <v>102000</v>
      </c>
      <c r="K10" s="73">
        <v>102000</v>
      </c>
      <c r="L10" s="70"/>
      <c r="M10" s="70"/>
      <c r="N10" s="70"/>
      <c r="O10" s="70"/>
      <c r="P10" s="70"/>
      <c r="Q10" s="70"/>
      <c r="R10" s="70"/>
      <c r="S10" s="70"/>
      <c r="T10" s="70"/>
      <c r="U10" s="70"/>
      <c r="V10" s="70"/>
      <c r="W10" s="70"/>
    </row>
    <row r="11" ht="24" customHeight="1" spans="1:23">
      <c r="A11" s="121" t="s">
        <v>252</v>
      </c>
      <c r="B11" s="121" t="s">
        <v>255</v>
      </c>
      <c r="C11" s="121" t="s">
        <v>256</v>
      </c>
      <c r="D11" s="121" t="s">
        <v>69</v>
      </c>
      <c r="E11" s="121" t="s">
        <v>100</v>
      </c>
      <c r="F11" s="121" t="s">
        <v>101</v>
      </c>
      <c r="G11" s="121" t="s">
        <v>231</v>
      </c>
      <c r="H11" s="121" t="s">
        <v>232</v>
      </c>
      <c r="I11" s="70">
        <v>27000</v>
      </c>
      <c r="J11" s="70">
        <v>27000</v>
      </c>
      <c r="K11" s="73">
        <v>27000</v>
      </c>
      <c r="L11" s="70"/>
      <c r="M11" s="70"/>
      <c r="N11" s="70"/>
      <c r="O11" s="70"/>
      <c r="P11" s="70"/>
      <c r="Q11" s="70"/>
      <c r="R11" s="70"/>
      <c r="S11" s="70"/>
      <c r="T11" s="70"/>
      <c r="U11" s="70"/>
      <c r="V11" s="70"/>
      <c r="W11" s="70"/>
    </row>
    <row r="12" ht="24" customHeight="1" spans="1:23">
      <c r="A12" s="121" t="s">
        <v>257</v>
      </c>
      <c r="B12" s="121" t="s">
        <v>258</v>
      </c>
      <c r="C12" s="121" t="s">
        <v>259</v>
      </c>
      <c r="D12" s="121" t="s">
        <v>69</v>
      </c>
      <c r="E12" s="121" t="s">
        <v>100</v>
      </c>
      <c r="F12" s="121" t="s">
        <v>101</v>
      </c>
      <c r="G12" s="121" t="s">
        <v>235</v>
      </c>
      <c r="H12" s="121" t="s">
        <v>236</v>
      </c>
      <c r="I12" s="70">
        <v>133200</v>
      </c>
      <c r="J12" s="70">
        <v>133200</v>
      </c>
      <c r="K12" s="73">
        <v>133200</v>
      </c>
      <c r="L12" s="70"/>
      <c r="M12" s="70"/>
      <c r="N12" s="70"/>
      <c r="O12" s="70"/>
      <c r="P12" s="70"/>
      <c r="Q12" s="70"/>
      <c r="R12" s="70"/>
      <c r="S12" s="70"/>
      <c r="T12" s="70"/>
      <c r="U12" s="70"/>
      <c r="V12" s="70"/>
      <c r="W12" s="70"/>
    </row>
    <row r="13" ht="24" customHeight="1" spans="1:23">
      <c r="A13" s="121" t="s">
        <v>257</v>
      </c>
      <c r="B13" s="121" t="s">
        <v>260</v>
      </c>
      <c r="C13" s="121" t="s">
        <v>261</v>
      </c>
      <c r="D13" s="121" t="s">
        <v>69</v>
      </c>
      <c r="E13" s="121" t="s">
        <v>100</v>
      </c>
      <c r="F13" s="121" t="s">
        <v>101</v>
      </c>
      <c r="G13" s="121" t="s">
        <v>231</v>
      </c>
      <c r="H13" s="121" t="s">
        <v>232</v>
      </c>
      <c r="I13" s="70">
        <v>10000</v>
      </c>
      <c r="J13" s="70">
        <v>10000</v>
      </c>
      <c r="K13" s="73">
        <v>10000</v>
      </c>
      <c r="L13" s="70"/>
      <c r="M13" s="70"/>
      <c r="N13" s="70"/>
      <c r="O13" s="70"/>
      <c r="P13" s="70"/>
      <c r="Q13" s="70"/>
      <c r="R13" s="70"/>
      <c r="S13" s="70"/>
      <c r="T13" s="70"/>
      <c r="U13" s="70"/>
      <c r="V13" s="70"/>
      <c r="W13" s="70"/>
    </row>
    <row r="14" ht="24" customHeight="1" spans="1:23">
      <c r="A14" s="121" t="s">
        <v>257</v>
      </c>
      <c r="B14" s="121" t="s">
        <v>262</v>
      </c>
      <c r="C14" s="121" t="s">
        <v>263</v>
      </c>
      <c r="D14" s="121" t="s">
        <v>69</v>
      </c>
      <c r="E14" s="121" t="s">
        <v>100</v>
      </c>
      <c r="F14" s="121" t="s">
        <v>101</v>
      </c>
      <c r="G14" s="121" t="s">
        <v>264</v>
      </c>
      <c r="H14" s="121" t="s">
        <v>265</v>
      </c>
      <c r="I14" s="70">
        <v>26000</v>
      </c>
      <c r="J14" s="70">
        <v>26000</v>
      </c>
      <c r="K14" s="73">
        <v>26000</v>
      </c>
      <c r="L14" s="70"/>
      <c r="M14" s="70"/>
      <c r="N14" s="70"/>
      <c r="O14" s="70"/>
      <c r="P14" s="70"/>
      <c r="Q14" s="70"/>
      <c r="R14" s="70"/>
      <c r="S14" s="70"/>
      <c r="T14" s="70"/>
      <c r="U14" s="70"/>
      <c r="V14" s="70"/>
      <c r="W14" s="70"/>
    </row>
    <row r="15" ht="24" customHeight="1" spans="1:23">
      <c r="A15" s="85" t="s">
        <v>170</v>
      </c>
      <c r="B15" s="86"/>
      <c r="C15" s="86"/>
      <c r="D15" s="86"/>
      <c r="E15" s="86"/>
      <c r="F15" s="86"/>
      <c r="G15" s="86"/>
      <c r="H15" s="229"/>
      <c r="I15" s="70">
        <v>298200</v>
      </c>
      <c r="J15" s="70">
        <v>298200</v>
      </c>
      <c r="K15" s="73">
        <v>298200</v>
      </c>
      <c r="L15" s="70"/>
      <c r="M15" s="70"/>
      <c r="N15" s="70"/>
      <c r="O15" s="70"/>
      <c r="P15" s="70"/>
      <c r="Q15" s="70"/>
      <c r="R15" s="70"/>
      <c r="S15" s="70"/>
      <c r="T15" s="70"/>
      <c r="U15" s="70"/>
      <c r="V15" s="70"/>
      <c r="W15" s="70"/>
    </row>
  </sheetData>
  <mergeCells count="28">
    <mergeCell ref="A3:W3"/>
    <mergeCell ref="A4:H4"/>
    <mergeCell ref="J5:M5"/>
    <mergeCell ref="N5:P5"/>
    <mergeCell ref="R5:W5"/>
    <mergeCell ref="A15:H15"/>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6"/>
  <sheetViews>
    <sheetView showZeros="0" topLeftCell="B1" workbookViewId="0">
      <pane ySplit="1" topLeftCell="A12" activePane="bottomLeft" state="frozen"/>
      <selection/>
      <selection pane="bottomLeft" activeCell="A4" sqref="A4:H4"/>
    </sheetView>
  </sheetViews>
  <sheetFormatPr defaultColWidth="9.14166666666667" defaultRowHeight="12" customHeight="1"/>
  <cols>
    <col min="1" max="1" width="34.2833333333333" style="48" customWidth="1"/>
    <col min="2" max="2" width="29" style="48" customWidth="1"/>
    <col min="3" max="5" width="23.575" style="48" customWidth="1"/>
    <col min="6" max="6" width="11.2833333333333" style="48" customWidth="1"/>
    <col min="7" max="7" width="25.1416666666667" style="48" customWidth="1"/>
    <col min="8" max="8" width="15.575" style="48" customWidth="1"/>
    <col min="9" max="9" width="13.425" style="48" customWidth="1"/>
    <col min="10" max="10" width="68.125" style="48" customWidth="1"/>
    <col min="11" max="16384" width="9.14166666666667" style="48"/>
  </cols>
  <sheetData>
    <row r="1" customHeight="1" spans="1:10">
      <c r="A1" s="49"/>
      <c r="B1" s="49"/>
      <c r="C1" s="49"/>
      <c r="D1" s="49"/>
      <c r="E1" s="49"/>
      <c r="F1" s="49"/>
      <c r="G1" s="49"/>
      <c r="H1" s="49"/>
      <c r="I1" s="49"/>
      <c r="J1" s="49"/>
    </row>
    <row r="2" ht="18" customHeight="1" spans="10:10">
      <c r="J2" s="51" t="s">
        <v>266</v>
      </c>
    </row>
    <row r="3" ht="39.75" customHeight="1" spans="1:10">
      <c r="A3" s="117" t="str">
        <f>"2025"&amp;"年部门项目支出绩效目标表（本级）"</f>
        <v>2025年部门项目支出绩效目标表（本级）</v>
      </c>
      <c r="B3" s="52"/>
      <c r="C3" s="52"/>
      <c r="D3" s="52"/>
      <c r="E3" s="52"/>
      <c r="F3" s="118"/>
      <c r="G3" s="52"/>
      <c r="H3" s="118"/>
      <c r="I3" s="118"/>
      <c r="J3" s="52"/>
    </row>
    <row r="4" ht="32" customHeight="1" spans="1:10">
      <c r="A4" s="53" t="str">
        <f>"单位名称："&amp;"昆明市晋宁区文化馆"</f>
        <v>单位名称：昆明市晋宁区文化馆</v>
      </c>
      <c r="B4" s="198"/>
      <c r="C4" s="198"/>
      <c r="D4" s="198"/>
      <c r="E4" s="198"/>
      <c r="F4" s="198"/>
      <c r="G4" s="198"/>
      <c r="H4" s="198"/>
      <c r="I4" s="198"/>
      <c r="J4" s="198"/>
    </row>
    <row r="5" ht="44.25" customHeight="1" spans="1:10">
      <c r="A5" s="119" t="s">
        <v>182</v>
      </c>
      <c r="B5" s="119" t="s">
        <v>267</v>
      </c>
      <c r="C5" s="119" t="s">
        <v>268</v>
      </c>
      <c r="D5" s="119" t="s">
        <v>269</v>
      </c>
      <c r="E5" s="119" t="s">
        <v>270</v>
      </c>
      <c r="F5" s="120" t="s">
        <v>271</v>
      </c>
      <c r="G5" s="119" t="s">
        <v>272</v>
      </c>
      <c r="H5" s="120" t="s">
        <v>273</v>
      </c>
      <c r="I5" s="120" t="s">
        <v>274</v>
      </c>
      <c r="J5" s="119" t="s">
        <v>275</v>
      </c>
    </row>
    <row r="6" ht="18.75" customHeight="1" spans="1:10">
      <c r="A6" s="225">
        <v>1</v>
      </c>
      <c r="B6" s="225">
        <v>2</v>
      </c>
      <c r="C6" s="225">
        <v>3</v>
      </c>
      <c r="D6" s="225">
        <v>4</v>
      </c>
      <c r="E6" s="225">
        <v>5</v>
      </c>
      <c r="F6" s="90">
        <v>6</v>
      </c>
      <c r="G6" s="225">
        <v>7</v>
      </c>
      <c r="H6" s="90">
        <v>8</v>
      </c>
      <c r="I6" s="90">
        <v>9</v>
      </c>
      <c r="J6" s="225">
        <v>10</v>
      </c>
    </row>
    <row r="7" ht="42" customHeight="1" spans="1:10">
      <c r="A7" s="81" t="s">
        <v>69</v>
      </c>
      <c r="B7" s="121"/>
      <c r="C7" s="121"/>
      <c r="D7" s="121"/>
      <c r="E7" s="104"/>
      <c r="F7" s="226"/>
      <c r="G7" s="104"/>
      <c r="H7" s="226"/>
      <c r="I7" s="226"/>
      <c r="J7" s="104"/>
    </row>
    <row r="8" ht="27" customHeight="1" spans="1:10">
      <c r="A8" s="227" t="s">
        <v>259</v>
      </c>
      <c r="B8" s="74" t="s">
        <v>276</v>
      </c>
      <c r="C8" s="74" t="s">
        <v>277</v>
      </c>
      <c r="D8" s="74" t="s">
        <v>278</v>
      </c>
      <c r="E8" s="74" t="s">
        <v>279</v>
      </c>
      <c r="F8" s="74" t="s">
        <v>280</v>
      </c>
      <c r="G8" s="74" t="s">
        <v>83</v>
      </c>
      <c r="H8" s="74" t="s">
        <v>281</v>
      </c>
      <c r="I8" s="74" t="s">
        <v>282</v>
      </c>
      <c r="J8" s="74" t="s">
        <v>283</v>
      </c>
    </row>
    <row r="9" ht="39" customHeight="1" spans="1:10">
      <c r="A9" s="227" t="s">
        <v>259</v>
      </c>
      <c r="B9" s="74" t="s">
        <v>276</v>
      </c>
      <c r="C9" s="74" t="s">
        <v>277</v>
      </c>
      <c r="D9" s="74" t="s">
        <v>284</v>
      </c>
      <c r="E9" s="74" t="s">
        <v>285</v>
      </c>
      <c r="F9" s="74" t="s">
        <v>280</v>
      </c>
      <c r="G9" s="74" t="s">
        <v>286</v>
      </c>
      <c r="H9" s="74" t="s">
        <v>287</v>
      </c>
      <c r="I9" s="74" t="s">
        <v>288</v>
      </c>
      <c r="J9" s="74" t="s">
        <v>289</v>
      </c>
    </row>
    <row r="10" ht="27" customHeight="1" spans="1:10">
      <c r="A10" s="227" t="s">
        <v>259</v>
      </c>
      <c r="B10" s="74" t="s">
        <v>276</v>
      </c>
      <c r="C10" s="74" t="s">
        <v>290</v>
      </c>
      <c r="D10" s="74" t="s">
        <v>291</v>
      </c>
      <c r="E10" s="74" t="s">
        <v>292</v>
      </c>
      <c r="F10" s="74" t="s">
        <v>280</v>
      </c>
      <c r="G10" s="74" t="s">
        <v>293</v>
      </c>
      <c r="H10" s="74" t="s">
        <v>287</v>
      </c>
      <c r="I10" s="74" t="s">
        <v>288</v>
      </c>
      <c r="J10" s="74" t="s">
        <v>294</v>
      </c>
    </row>
    <row r="11" ht="27" customHeight="1" spans="1:10">
      <c r="A11" s="227" t="s">
        <v>259</v>
      </c>
      <c r="B11" s="74" t="s">
        <v>276</v>
      </c>
      <c r="C11" s="74" t="s">
        <v>295</v>
      </c>
      <c r="D11" s="74" t="s">
        <v>296</v>
      </c>
      <c r="E11" s="74" t="s">
        <v>297</v>
      </c>
      <c r="F11" s="74" t="s">
        <v>280</v>
      </c>
      <c r="G11" s="74" t="s">
        <v>298</v>
      </c>
      <c r="H11" s="74" t="s">
        <v>299</v>
      </c>
      <c r="I11" s="74" t="s">
        <v>288</v>
      </c>
      <c r="J11" s="74" t="s">
        <v>300</v>
      </c>
    </row>
    <row r="12" ht="27" customHeight="1" spans="1:10">
      <c r="A12" s="227" t="s">
        <v>263</v>
      </c>
      <c r="B12" s="74" t="s">
        <v>301</v>
      </c>
      <c r="C12" s="74" t="s">
        <v>277</v>
      </c>
      <c r="D12" s="74" t="s">
        <v>284</v>
      </c>
      <c r="E12" s="74" t="s">
        <v>302</v>
      </c>
      <c r="F12" s="74" t="s">
        <v>280</v>
      </c>
      <c r="G12" s="74" t="s">
        <v>294</v>
      </c>
      <c r="H12" s="74" t="s">
        <v>287</v>
      </c>
      <c r="I12" s="74" t="s">
        <v>288</v>
      </c>
      <c r="J12" s="74" t="s">
        <v>303</v>
      </c>
    </row>
    <row r="13" ht="27" customHeight="1" spans="1:10">
      <c r="A13" s="227" t="s">
        <v>263</v>
      </c>
      <c r="B13" s="74" t="s">
        <v>301</v>
      </c>
      <c r="C13" s="74" t="s">
        <v>277</v>
      </c>
      <c r="D13" s="74" t="s">
        <v>304</v>
      </c>
      <c r="E13" s="74" t="s">
        <v>305</v>
      </c>
      <c r="F13" s="74" t="s">
        <v>280</v>
      </c>
      <c r="G13" s="74" t="s">
        <v>306</v>
      </c>
      <c r="H13" s="74" t="s">
        <v>299</v>
      </c>
      <c r="I13" s="74" t="s">
        <v>288</v>
      </c>
      <c r="J13" s="74" t="s">
        <v>303</v>
      </c>
    </row>
    <row r="14" ht="27" customHeight="1" spans="1:10">
      <c r="A14" s="227" t="s">
        <v>263</v>
      </c>
      <c r="B14" s="74" t="s">
        <v>301</v>
      </c>
      <c r="C14" s="74" t="s">
        <v>290</v>
      </c>
      <c r="D14" s="74" t="s">
        <v>291</v>
      </c>
      <c r="E14" s="74" t="s">
        <v>307</v>
      </c>
      <c r="F14" s="74" t="s">
        <v>280</v>
      </c>
      <c r="G14" s="74" t="s">
        <v>308</v>
      </c>
      <c r="H14" s="74" t="s">
        <v>287</v>
      </c>
      <c r="I14" s="74" t="s">
        <v>288</v>
      </c>
      <c r="J14" s="74" t="s">
        <v>309</v>
      </c>
    </row>
    <row r="15" ht="27" customHeight="1" spans="1:10">
      <c r="A15" s="227" t="s">
        <v>263</v>
      </c>
      <c r="B15" s="74" t="s">
        <v>301</v>
      </c>
      <c r="C15" s="74" t="s">
        <v>295</v>
      </c>
      <c r="D15" s="74" t="s">
        <v>296</v>
      </c>
      <c r="E15" s="74" t="s">
        <v>297</v>
      </c>
      <c r="F15" s="74" t="s">
        <v>280</v>
      </c>
      <c r="G15" s="74" t="s">
        <v>298</v>
      </c>
      <c r="H15" s="74" t="s">
        <v>299</v>
      </c>
      <c r="I15" s="74" t="s">
        <v>288</v>
      </c>
      <c r="J15" s="74" t="s">
        <v>300</v>
      </c>
    </row>
    <row r="16" ht="27" customHeight="1" spans="1:10">
      <c r="A16" s="227" t="s">
        <v>256</v>
      </c>
      <c r="B16" s="74" t="s">
        <v>310</v>
      </c>
      <c r="C16" s="74" t="s">
        <v>277</v>
      </c>
      <c r="D16" s="74" t="s">
        <v>278</v>
      </c>
      <c r="E16" s="74" t="s">
        <v>311</v>
      </c>
      <c r="F16" s="74" t="s">
        <v>280</v>
      </c>
      <c r="G16" s="74" t="s">
        <v>312</v>
      </c>
      <c r="H16" s="74" t="s">
        <v>287</v>
      </c>
      <c r="I16" s="74" t="s">
        <v>282</v>
      </c>
      <c r="J16" s="74" t="s">
        <v>313</v>
      </c>
    </row>
    <row r="17" ht="27" customHeight="1" spans="1:10">
      <c r="A17" s="227" t="s">
        <v>256</v>
      </c>
      <c r="B17" s="74" t="s">
        <v>310</v>
      </c>
      <c r="C17" s="74" t="s">
        <v>277</v>
      </c>
      <c r="D17" s="74" t="s">
        <v>304</v>
      </c>
      <c r="E17" s="74" t="s">
        <v>314</v>
      </c>
      <c r="F17" s="74" t="s">
        <v>280</v>
      </c>
      <c r="G17" s="74" t="s">
        <v>306</v>
      </c>
      <c r="H17" s="74" t="s">
        <v>299</v>
      </c>
      <c r="I17" s="74" t="s">
        <v>282</v>
      </c>
      <c r="J17" s="74" t="s">
        <v>315</v>
      </c>
    </row>
    <row r="18" ht="42" customHeight="1" spans="1:10">
      <c r="A18" s="227" t="s">
        <v>256</v>
      </c>
      <c r="B18" s="74" t="s">
        <v>310</v>
      </c>
      <c r="C18" s="74" t="s">
        <v>290</v>
      </c>
      <c r="D18" s="74" t="s">
        <v>291</v>
      </c>
      <c r="E18" s="74" t="s">
        <v>316</v>
      </c>
      <c r="F18" s="74" t="s">
        <v>280</v>
      </c>
      <c r="G18" s="74" t="s">
        <v>317</v>
      </c>
      <c r="H18" s="74" t="s">
        <v>299</v>
      </c>
      <c r="I18" s="74" t="s">
        <v>288</v>
      </c>
      <c r="J18" s="74" t="s">
        <v>318</v>
      </c>
    </row>
    <row r="19" ht="27" customHeight="1" spans="1:10">
      <c r="A19" s="227" t="s">
        <v>256</v>
      </c>
      <c r="B19" s="74" t="s">
        <v>310</v>
      </c>
      <c r="C19" s="74" t="s">
        <v>295</v>
      </c>
      <c r="D19" s="74" t="s">
        <v>296</v>
      </c>
      <c r="E19" s="74" t="s">
        <v>297</v>
      </c>
      <c r="F19" s="74" t="s">
        <v>319</v>
      </c>
      <c r="G19" s="74" t="s">
        <v>298</v>
      </c>
      <c r="H19" s="74" t="s">
        <v>299</v>
      </c>
      <c r="I19" s="74" t="s">
        <v>282</v>
      </c>
      <c r="J19" s="74" t="s">
        <v>320</v>
      </c>
    </row>
    <row r="20" ht="27" customHeight="1" spans="1:10">
      <c r="A20" s="227" t="s">
        <v>254</v>
      </c>
      <c r="B20" s="74" t="s">
        <v>321</v>
      </c>
      <c r="C20" s="74" t="s">
        <v>277</v>
      </c>
      <c r="D20" s="74" t="s">
        <v>278</v>
      </c>
      <c r="E20" s="74" t="s">
        <v>322</v>
      </c>
      <c r="F20" s="74" t="s">
        <v>280</v>
      </c>
      <c r="G20" s="74" t="s">
        <v>323</v>
      </c>
      <c r="H20" s="74" t="s">
        <v>281</v>
      </c>
      <c r="I20" s="74" t="s">
        <v>282</v>
      </c>
      <c r="J20" s="74" t="s">
        <v>324</v>
      </c>
    </row>
    <row r="21" ht="27" customHeight="1" spans="1:10">
      <c r="A21" s="227" t="s">
        <v>254</v>
      </c>
      <c r="B21" s="74" t="s">
        <v>321</v>
      </c>
      <c r="C21" s="74" t="s">
        <v>277</v>
      </c>
      <c r="D21" s="74" t="s">
        <v>304</v>
      </c>
      <c r="E21" s="74" t="s">
        <v>325</v>
      </c>
      <c r="F21" s="74" t="s">
        <v>280</v>
      </c>
      <c r="G21" s="74" t="s">
        <v>306</v>
      </c>
      <c r="H21" s="74" t="s">
        <v>299</v>
      </c>
      <c r="I21" s="74" t="s">
        <v>282</v>
      </c>
      <c r="J21" s="74" t="s">
        <v>326</v>
      </c>
    </row>
    <row r="22" ht="27" customHeight="1" spans="1:10">
      <c r="A22" s="227" t="s">
        <v>254</v>
      </c>
      <c r="B22" s="74" t="s">
        <v>321</v>
      </c>
      <c r="C22" s="74" t="s">
        <v>290</v>
      </c>
      <c r="D22" s="74" t="s">
        <v>291</v>
      </c>
      <c r="E22" s="74" t="s">
        <v>327</v>
      </c>
      <c r="F22" s="74" t="s">
        <v>280</v>
      </c>
      <c r="G22" s="74" t="s">
        <v>328</v>
      </c>
      <c r="H22" s="74" t="s">
        <v>287</v>
      </c>
      <c r="I22" s="74" t="s">
        <v>288</v>
      </c>
      <c r="J22" s="74" t="s">
        <v>329</v>
      </c>
    </row>
    <row r="23" ht="27" customHeight="1" spans="1:10">
      <c r="A23" s="227" t="s">
        <v>254</v>
      </c>
      <c r="B23" s="74" t="s">
        <v>321</v>
      </c>
      <c r="C23" s="74" t="s">
        <v>295</v>
      </c>
      <c r="D23" s="74" t="s">
        <v>296</v>
      </c>
      <c r="E23" s="74" t="s">
        <v>330</v>
      </c>
      <c r="F23" s="74" t="s">
        <v>319</v>
      </c>
      <c r="G23" s="74" t="s">
        <v>298</v>
      </c>
      <c r="H23" s="74" t="s">
        <v>299</v>
      </c>
      <c r="I23" s="74" t="s">
        <v>282</v>
      </c>
      <c r="J23" s="74" t="s">
        <v>320</v>
      </c>
    </row>
    <row r="24" ht="27" customHeight="1" spans="1:10">
      <c r="A24" s="227" t="s">
        <v>261</v>
      </c>
      <c r="B24" s="74" t="s">
        <v>331</v>
      </c>
      <c r="C24" s="74" t="s">
        <v>277</v>
      </c>
      <c r="D24" s="74" t="s">
        <v>304</v>
      </c>
      <c r="E24" s="74" t="s">
        <v>332</v>
      </c>
      <c r="F24" s="74" t="s">
        <v>280</v>
      </c>
      <c r="G24" s="74" t="s">
        <v>306</v>
      </c>
      <c r="H24" s="74" t="s">
        <v>299</v>
      </c>
      <c r="I24" s="74" t="s">
        <v>288</v>
      </c>
      <c r="J24" s="74" t="s">
        <v>333</v>
      </c>
    </row>
    <row r="25" ht="27" customHeight="1" spans="1:10">
      <c r="A25" s="227" t="s">
        <v>261</v>
      </c>
      <c r="B25" s="74" t="s">
        <v>331</v>
      </c>
      <c r="C25" s="74" t="s">
        <v>290</v>
      </c>
      <c r="D25" s="74" t="s">
        <v>291</v>
      </c>
      <c r="E25" s="74" t="s">
        <v>294</v>
      </c>
      <c r="F25" s="74" t="s">
        <v>280</v>
      </c>
      <c r="G25" s="74" t="s">
        <v>334</v>
      </c>
      <c r="H25" s="74" t="s">
        <v>335</v>
      </c>
      <c r="I25" s="74" t="s">
        <v>288</v>
      </c>
      <c r="J25" s="74" t="s">
        <v>294</v>
      </c>
    </row>
    <row r="26" ht="27" customHeight="1" spans="1:10">
      <c r="A26" s="227" t="s">
        <v>261</v>
      </c>
      <c r="B26" s="74" t="s">
        <v>331</v>
      </c>
      <c r="C26" s="74" t="s">
        <v>295</v>
      </c>
      <c r="D26" s="74" t="s">
        <v>296</v>
      </c>
      <c r="E26" s="74" t="s">
        <v>336</v>
      </c>
      <c r="F26" s="74" t="s">
        <v>280</v>
      </c>
      <c r="G26" s="74" t="s">
        <v>298</v>
      </c>
      <c r="H26" s="74" t="s">
        <v>299</v>
      </c>
      <c r="I26" s="74" t="s">
        <v>288</v>
      </c>
      <c r="J26" s="74" t="s">
        <v>300</v>
      </c>
    </row>
  </sheetData>
  <mergeCells count="12">
    <mergeCell ref="A3:J3"/>
    <mergeCell ref="A4:H4"/>
    <mergeCell ref="A8:A11"/>
    <mergeCell ref="A12:A15"/>
    <mergeCell ref="A16:A19"/>
    <mergeCell ref="A20:A23"/>
    <mergeCell ref="A24:A26"/>
    <mergeCell ref="B8:B11"/>
    <mergeCell ref="B12:B15"/>
    <mergeCell ref="B16:B19"/>
    <mergeCell ref="B20:B23"/>
    <mergeCell ref="B24:B26"/>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C12" sqref="C12"/>
    </sheetView>
  </sheetViews>
  <sheetFormatPr defaultColWidth="9.14166666666667" defaultRowHeight="14.25" customHeight="1" outlineLevelCol="5"/>
  <cols>
    <col min="1" max="1" width="32.1416666666667" style="48" customWidth="1"/>
    <col min="2" max="2" width="20.7083333333333" style="48" customWidth="1"/>
    <col min="3" max="3" width="32.1416666666667" style="48" customWidth="1"/>
    <col min="4" max="4" width="27.7083333333333" style="48" customWidth="1"/>
    <col min="5" max="6" width="36.7083333333333" style="48" customWidth="1"/>
    <col min="7" max="16384" width="9.14166666666667" style="48"/>
  </cols>
  <sheetData>
    <row r="1" customHeight="1" spans="1:6">
      <c r="A1" s="49"/>
      <c r="B1" s="49"/>
      <c r="C1" s="49"/>
      <c r="D1" s="49"/>
      <c r="E1" s="49"/>
      <c r="F1" s="49"/>
    </row>
    <row r="2" ht="21" customHeight="1" spans="1:6">
      <c r="A2" s="210">
        <v>1</v>
      </c>
      <c r="B2" s="211">
        <v>0</v>
      </c>
      <c r="C2" s="210">
        <v>1</v>
      </c>
      <c r="D2" s="212"/>
      <c r="E2" s="212"/>
      <c r="F2" s="207" t="s">
        <v>337</v>
      </c>
    </row>
    <row r="3" ht="42" customHeight="1" spans="1:6">
      <c r="A3" s="213" t="str">
        <f>"2025"&amp;"年部门政府性基金预算支出预算表"</f>
        <v>2025年部门政府性基金预算支出预算表</v>
      </c>
      <c r="B3" s="213" t="s">
        <v>338</v>
      </c>
      <c r="C3" s="214"/>
      <c r="D3" s="215"/>
      <c r="E3" s="215"/>
      <c r="F3" s="215"/>
    </row>
    <row r="4" ht="40" customHeight="1" spans="1:6">
      <c r="A4" s="53" t="s">
        <v>339</v>
      </c>
      <c r="B4" s="53"/>
      <c r="C4" s="210"/>
      <c r="D4" s="212"/>
      <c r="E4" s="212"/>
      <c r="F4" s="207" t="s">
        <v>1</v>
      </c>
    </row>
    <row r="5" ht="19.5" customHeight="1" spans="1:6">
      <c r="A5" s="216" t="s">
        <v>180</v>
      </c>
      <c r="B5" s="217" t="s">
        <v>71</v>
      </c>
      <c r="C5" s="216" t="s">
        <v>72</v>
      </c>
      <c r="D5" s="59" t="s">
        <v>340</v>
      </c>
      <c r="E5" s="60"/>
      <c r="F5" s="61"/>
    </row>
    <row r="6" ht="18.75" customHeight="1" spans="1:6">
      <c r="A6" s="218"/>
      <c r="B6" s="219"/>
      <c r="C6" s="218"/>
      <c r="D6" s="64" t="s">
        <v>55</v>
      </c>
      <c r="E6" s="59" t="s">
        <v>74</v>
      </c>
      <c r="F6" s="64" t="s">
        <v>75</v>
      </c>
    </row>
    <row r="7" ht="18.75" customHeight="1" spans="1:6">
      <c r="A7" s="120">
        <v>1</v>
      </c>
      <c r="B7" s="220" t="s">
        <v>82</v>
      </c>
      <c r="C7" s="120">
        <v>3</v>
      </c>
      <c r="D7" s="221">
        <v>4</v>
      </c>
      <c r="E7" s="221">
        <v>5</v>
      </c>
      <c r="F7" s="221">
        <v>6</v>
      </c>
    </row>
    <row r="8" ht="21" customHeight="1" spans="1:6">
      <c r="A8" s="82"/>
      <c r="B8" s="82"/>
      <c r="C8" s="82"/>
      <c r="D8" s="73"/>
      <c r="E8" s="73"/>
      <c r="F8" s="73"/>
    </row>
    <row r="9" ht="21" customHeight="1" spans="1:6">
      <c r="A9" s="82"/>
      <c r="B9" s="82"/>
      <c r="C9" s="82"/>
      <c r="D9" s="73"/>
      <c r="E9" s="73"/>
      <c r="F9" s="73"/>
    </row>
    <row r="10" ht="18.75" customHeight="1" spans="1:6">
      <c r="A10" s="222" t="s">
        <v>170</v>
      </c>
      <c r="B10" s="222" t="s">
        <v>170</v>
      </c>
      <c r="C10" s="223" t="s">
        <v>170</v>
      </c>
      <c r="D10" s="73"/>
      <c r="E10" s="73"/>
      <c r="F10" s="73"/>
    </row>
    <row r="11" ht="31" customHeight="1" spans="1:6">
      <c r="A11" s="224" t="s">
        <v>341</v>
      </c>
      <c r="B11" s="224"/>
      <c r="C11" s="224"/>
      <c r="D11" s="224"/>
      <c r="E11" s="224"/>
      <c r="F11" s="224"/>
    </row>
  </sheetData>
  <mergeCells count="8">
    <mergeCell ref="A3:F3"/>
    <mergeCell ref="A4:C4"/>
    <mergeCell ref="D5:F5"/>
    <mergeCell ref="A10:C10"/>
    <mergeCell ref="A11:F11"/>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A20" sqref="A20"/>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35"/>
      <c r="B1" s="135"/>
      <c r="C1" s="135"/>
      <c r="D1" s="135"/>
      <c r="E1" s="135"/>
      <c r="F1" s="135"/>
      <c r="G1" s="135"/>
      <c r="H1" s="135"/>
      <c r="I1" s="135"/>
      <c r="J1" s="135"/>
      <c r="K1" s="135"/>
      <c r="L1" s="135"/>
      <c r="M1" s="135"/>
      <c r="N1" s="135"/>
      <c r="O1" s="135"/>
      <c r="P1" s="135"/>
      <c r="Q1" s="135"/>
      <c r="R1" s="135"/>
      <c r="S1" s="135"/>
    </row>
    <row r="2" ht="15.75" customHeight="1" spans="2:19">
      <c r="B2" s="137"/>
      <c r="C2" s="137"/>
      <c r="R2" s="206"/>
      <c r="S2" s="206" t="s">
        <v>342</v>
      </c>
    </row>
    <row r="3" ht="41.25" customHeight="1" spans="1:19">
      <c r="A3" s="126" t="str">
        <f>"2025"&amp;"年部门政府采购预算表"</f>
        <v>2025年部门政府采购预算表</v>
      </c>
      <c r="B3" s="118"/>
      <c r="C3" s="118"/>
      <c r="D3" s="52"/>
      <c r="E3" s="52"/>
      <c r="F3" s="52"/>
      <c r="G3" s="52"/>
      <c r="H3" s="52"/>
      <c r="I3" s="52"/>
      <c r="J3" s="52"/>
      <c r="K3" s="52"/>
      <c r="L3" s="52"/>
      <c r="M3" s="118"/>
      <c r="N3" s="52"/>
      <c r="O3" s="52"/>
      <c r="P3" s="118"/>
      <c r="Q3" s="52"/>
      <c r="R3" s="118"/>
      <c r="S3" s="118"/>
    </row>
    <row r="4" ht="18.75" customHeight="1" spans="1:19">
      <c r="A4" s="141" t="str">
        <f>"单位名称："&amp;"昆明市晋宁区文化馆"</f>
        <v>单位名称：昆明市晋宁区文化馆</v>
      </c>
      <c r="B4" s="142"/>
      <c r="C4" s="142"/>
      <c r="D4" s="55"/>
      <c r="E4" s="55"/>
      <c r="F4" s="55"/>
      <c r="G4" s="55"/>
      <c r="H4" s="55"/>
      <c r="I4" s="55"/>
      <c r="J4" s="55"/>
      <c r="K4" s="55"/>
      <c r="L4" s="55"/>
      <c r="M4" s="198"/>
      <c r="N4" s="198"/>
      <c r="O4" s="198"/>
      <c r="P4" s="198"/>
      <c r="Q4" s="198"/>
      <c r="R4" s="89"/>
      <c r="S4" s="207" t="s">
        <v>1</v>
      </c>
    </row>
    <row r="5" ht="15.75" customHeight="1" spans="1:19">
      <c r="A5" s="58" t="s">
        <v>179</v>
      </c>
      <c r="B5" s="177" t="s">
        <v>180</v>
      </c>
      <c r="C5" s="177" t="s">
        <v>343</v>
      </c>
      <c r="D5" s="178" t="s">
        <v>344</v>
      </c>
      <c r="E5" s="178" t="s">
        <v>345</v>
      </c>
      <c r="F5" s="178" t="s">
        <v>346</v>
      </c>
      <c r="G5" s="178" t="s">
        <v>347</v>
      </c>
      <c r="H5" s="178" t="s">
        <v>348</v>
      </c>
      <c r="I5" s="199" t="s">
        <v>187</v>
      </c>
      <c r="J5" s="199"/>
      <c r="K5" s="199"/>
      <c r="L5" s="199"/>
      <c r="M5" s="200"/>
      <c r="N5" s="199"/>
      <c r="O5" s="199"/>
      <c r="P5" s="201"/>
      <c r="Q5" s="199"/>
      <c r="R5" s="200"/>
      <c r="S5" s="208"/>
    </row>
    <row r="6" ht="17.25" customHeight="1" spans="1:19">
      <c r="A6" s="63"/>
      <c r="B6" s="179"/>
      <c r="C6" s="179"/>
      <c r="D6" s="180"/>
      <c r="E6" s="180"/>
      <c r="F6" s="180"/>
      <c r="G6" s="180"/>
      <c r="H6" s="180"/>
      <c r="I6" s="180" t="s">
        <v>55</v>
      </c>
      <c r="J6" s="180" t="s">
        <v>58</v>
      </c>
      <c r="K6" s="180" t="s">
        <v>349</v>
      </c>
      <c r="L6" s="180" t="s">
        <v>350</v>
      </c>
      <c r="M6" s="202" t="s">
        <v>351</v>
      </c>
      <c r="N6" s="203" t="s">
        <v>352</v>
      </c>
      <c r="O6" s="203"/>
      <c r="P6" s="204"/>
      <c r="Q6" s="203"/>
      <c r="R6" s="209"/>
      <c r="S6" s="181"/>
    </row>
    <row r="7" ht="54" customHeight="1" spans="1:19">
      <c r="A7" s="66"/>
      <c r="B7" s="181"/>
      <c r="C7" s="181"/>
      <c r="D7" s="182"/>
      <c r="E7" s="182"/>
      <c r="F7" s="182"/>
      <c r="G7" s="182"/>
      <c r="H7" s="182"/>
      <c r="I7" s="182"/>
      <c r="J7" s="182" t="s">
        <v>57</v>
      </c>
      <c r="K7" s="182"/>
      <c r="L7" s="182"/>
      <c r="M7" s="205"/>
      <c r="N7" s="182" t="s">
        <v>57</v>
      </c>
      <c r="O7" s="182" t="s">
        <v>64</v>
      </c>
      <c r="P7" s="181" t="s">
        <v>65</v>
      </c>
      <c r="Q7" s="182" t="s">
        <v>66</v>
      </c>
      <c r="R7" s="205" t="s">
        <v>67</v>
      </c>
      <c r="S7" s="181" t="s">
        <v>68</v>
      </c>
    </row>
    <row r="8" ht="18" customHeight="1" spans="1:19">
      <c r="A8" s="183">
        <v>1</v>
      </c>
      <c r="B8" s="183" t="s">
        <v>82</v>
      </c>
      <c r="C8" s="184">
        <v>3</v>
      </c>
      <c r="D8" s="184">
        <v>4</v>
      </c>
      <c r="E8" s="183">
        <v>5</v>
      </c>
      <c r="F8" s="183">
        <v>6</v>
      </c>
      <c r="G8" s="183">
        <v>7</v>
      </c>
      <c r="H8" s="183">
        <v>8</v>
      </c>
      <c r="I8" s="183">
        <v>9</v>
      </c>
      <c r="J8" s="183">
        <v>10</v>
      </c>
      <c r="K8" s="183">
        <v>11</v>
      </c>
      <c r="L8" s="183">
        <v>12</v>
      </c>
      <c r="M8" s="183">
        <v>13</v>
      </c>
      <c r="N8" s="183">
        <v>14</v>
      </c>
      <c r="O8" s="183">
        <v>15</v>
      </c>
      <c r="P8" s="183">
        <v>16</v>
      </c>
      <c r="Q8" s="183">
        <v>17</v>
      </c>
      <c r="R8" s="183">
        <v>18</v>
      </c>
      <c r="S8" s="183">
        <v>19</v>
      </c>
    </row>
    <row r="9" ht="32" customHeight="1" spans="1:19">
      <c r="A9" s="185" t="s">
        <v>197</v>
      </c>
      <c r="B9" s="186" t="s">
        <v>69</v>
      </c>
      <c r="C9" s="186" t="s">
        <v>259</v>
      </c>
      <c r="D9" s="187" t="s">
        <v>259</v>
      </c>
      <c r="E9" s="187" t="s">
        <v>353</v>
      </c>
      <c r="F9" s="187" t="s">
        <v>354</v>
      </c>
      <c r="G9" s="188">
        <v>1</v>
      </c>
      <c r="H9" s="70">
        <v>133200</v>
      </c>
      <c r="I9" s="70">
        <v>133200</v>
      </c>
      <c r="J9" s="70">
        <v>133200</v>
      </c>
      <c r="K9" s="70"/>
      <c r="L9" s="70"/>
      <c r="M9" s="70"/>
      <c r="N9" s="70"/>
      <c r="O9" s="70"/>
      <c r="P9" s="73"/>
      <c r="Q9" s="73"/>
      <c r="R9" s="70"/>
      <c r="S9" s="70"/>
    </row>
    <row r="10" ht="21" customHeight="1" spans="1:19">
      <c r="A10" s="189" t="s">
        <v>170</v>
      </c>
      <c r="B10" s="190"/>
      <c r="C10" s="190"/>
      <c r="D10" s="191"/>
      <c r="E10" s="191"/>
      <c r="F10" s="191"/>
      <c r="G10" s="192"/>
      <c r="H10" s="70">
        <v>133200</v>
      </c>
      <c r="I10" s="70">
        <v>133200</v>
      </c>
      <c r="J10" s="70">
        <v>133200</v>
      </c>
      <c r="K10" s="70"/>
      <c r="L10" s="70"/>
      <c r="M10" s="70"/>
      <c r="N10" s="70"/>
      <c r="O10" s="70"/>
      <c r="P10" s="73"/>
      <c r="Q10" s="73"/>
      <c r="R10" s="70"/>
      <c r="S10" s="70"/>
    </row>
    <row r="11" ht="21" customHeight="1" spans="1:19">
      <c r="A11" s="193" t="s">
        <v>355</v>
      </c>
      <c r="B11" s="194"/>
      <c r="C11" s="194"/>
      <c r="D11" s="193"/>
      <c r="E11" s="193"/>
      <c r="F11" s="193"/>
      <c r="G11" s="195"/>
      <c r="H11" s="196"/>
      <c r="I11" s="196"/>
      <c r="J11" s="196"/>
      <c r="K11" s="196"/>
      <c r="L11" s="196"/>
      <c r="M11" s="196"/>
      <c r="N11" s="196"/>
      <c r="O11" s="196"/>
      <c r="P11" s="196"/>
      <c r="Q11" s="196"/>
      <c r="R11" s="196"/>
      <c r="S11" s="196"/>
    </row>
    <row r="12" customHeight="1" spans="1:17">
      <c r="A12" s="197"/>
      <c r="B12" s="197"/>
      <c r="C12" s="197"/>
      <c r="D12" s="197"/>
      <c r="E12" s="197"/>
      <c r="F12" s="197"/>
      <c r="G12" s="197"/>
      <c r="H12" s="197"/>
      <c r="I12" s="197"/>
      <c r="J12" s="197"/>
      <c r="K12" s="197"/>
      <c r="L12" s="197"/>
      <c r="M12" s="197"/>
      <c r="N12" s="197"/>
      <c r="O12" s="197"/>
      <c r="P12" s="197"/>
      <c r="Q12" s="197"/>
    </row>
  </sheetData>
  <mergeCells count="20">
    <mergeCell ref="A3:S3"/>
    <mergeCell ref="A4:H4"/>
    <mergeCell ref="I5:S5"/>
    <mergeCell ref="N6:S6"/>
    <mergeCell ref="A10:G10"/>
    <mergeCell ref="A11:S11"/>
    <mergeCell ref="A12:Q1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1"/>
  <sheetViews>
    <sheetView showZeros="0" workbookViewId="0">
      <pane ySplit="1" topLeftCell="A2" activePane="bottomLeft" state="frozen"/>
      <selection/>
      <selection pane="bottomLeft" activeCell="D11" sqref="D11"/>
    </sheetView>
  </sheetViews>
  <sheetFormatPr defaultColWidth="9.14166666666667" defaultRowHeight="14.25" customHeight="1"/>
  <cols>
    <col min="1" max="1" width="13" customWidth="1"/>
    <col min="2" max="2" width="13.625" customWidth="1"/>
    <col min="3" max="3" width="10.75" customWidth="1"/>
    <col min="4" max="4" width="16" customWidth="1"/>
    <col min="5" max="5" width="27.625" customWidth="1"/>
    <col min="6" max="6" width="17.875" customWidth="1"/>
    <col min="7" max="7" width="17" customWidth="1"/>
    <col min="8" max="8" width="16.75" customWidth="1"/>
    <col min="9" max="9" width="17.375" customWidth="1"/>
    <col min="10" max="10" width="8.625" customWidth="1"/>
    <col min="11" max="11" width="13.75" customWidth="1"/>
    <col min="12" max="12" width="14" customWidth="1"/>
    <col min="13" max="13" width="14.75" customWidth="1"/>
    <col min="14" max="14" width="17.75" customWidth="1"/>
    <col min="15" max="18" width="20.425" customWidth="1"/>
    <col min="19" max="20" width="20.2833333333333" customWidth="1"/>
  </cols>
  <sheetData>
    <row r="1" customHeight="1" spans="1:20">
      <c r="A1" s="135"/>
      <c r="B1" s="135"/>
      <c r="C1" s="135"/>
      <c r="D1" s="135"/>
      <c r="E1" s="135"/>
      <c r="F1" s="135"/>
      <c r="G1" s="135"/>
      <c r="H1" s="135"/>
      <c r="I1" s="135"/>
      <c r="J1" s="135"/>
      <c r="K1" s="135"/>
      <c r="L1" s="135"/>
      <c r="M1" s="135"/>
      <c r="N1" s="135"/>
      <c r="O1" s="135"/>
      <c r="P1" s="135"/>
      <c r="Q1" s="135"/>
      <c r="R1" s="135"/>
      <c r="S1" s="135"/>
      <c r="T1" s="135"/>
    </row>
    <row r="2" ht="16.5" customHeight="1" spans="1:20">
      <c r="A2" s="136"/>
      <c r="B2" s="137"/>
      <c r="C2" s="137"/>
      <c r="D2" s="137"/>
      <c r="E2" s="137"/>
      <c r="F2" s="137"/>
      <c r="G2" s="137"/>
      <c r="H2" s="136"/>
      <c r="I2" s="136"/>
      <c r="J2" s="136"/>
      <c r="K2" s="136"/>
      <c r="L2" s="136"/>
      <c r="M2" s="136"/>
      <c r="N2" s="160"/>
      <c r="O2" s="136"/>
      <c r="P2" s="136"/>
      <c r="Q2" s="137"/>
      <c r="R2" s="136"/>
      <c r="S2" s="171"/>
      <c r="T2" s="171" t="s">
        <v>356</v>
      </c>
    </row>
    <row r="3" ht="41.25" customHeight="1" spans="1:20">
      <c r="A3" s="138" t="str">
        <f>"2025"&amp;"年部门政府购买服务预算表"</f>
        <v>2025年部门政府购买服务预算表</v>
      </c>
      <c r="B3" s="139"/>
      <c r="C3" s="139"/>
      <c r="D3" s="139"/>
      <c r="E3" s="139"/>
      <c r="F3" s="139"/>
      <c r="G3" s="139"/>
      <c r="H3" s="140"/>
      <c r="I3" s="140"/>
      <c r="J3" s="140"/>
      <c r="K3" s="140"/>
      <c r="L3" s="140"/>
      <c r="M3" s="140"/>
      <c r="N3" s="161"/>
      <c r="O3" s="140"/>
      <c r="P3" s="140"/>
      <c r="Q3" s="139"/>
      <c r="R3" s="140"/>
      <c r="S3" s="161"/>
      <c r="T3" s="139"/>
    </row>
    <row r="4" ht="22.5" customHeight="1" spans="1:20">
      <c r="A4" s="141" t="str">
        <f>"单位名称："&amp;"昆明市晋宁区文化馆"</f>
        <v>单位名称：昆明市晋宁区文化馆</v>
      </c>
      <c r="B4" s="142"/>
      <c r="C4" s="142"/>
      <c r="D4" s="55"/>
      <c r="E4" s="55"/>
      <c r="F4" s="55"/>
      <c r="G4" s="55"/>
      <c r="H4" s="55"/>
      <c r="I4" s="162"/>
      <c r="J4" s="163"/>
      <c r="K4" s="163"/>
      <c r="L4" s="163"/>
      <c r="M4" s="163"/>
      <c r="N4" s="160"/>
      <c r="O4" s="136"/>
      <c r="P4" s="136"/>
      <c r="Q4" s="137"/>
      <c r="R4" s="136"/>
      <c r="S4" s="172"/>
      <c r="T4" s="171" t="s">
        <v>1</v>
      </c>
    </row>
    <row r="5" ht="24" customHeight="1" spans="1:20">
      <c r="A5" s="143" t="s">
        <v>179</v>
      </c>
      <c r="B5" s="144" t="s">
        <v>180</v>
      </c>
      <c r="C5" s="144" t="s">
        <v>343</v>
      </c>
      <c r="D5" s="144" t="s">
        <v>357</v>
      </c>
      <c r="E5" s="144" t="s">
        <v>358</v>
      </c>
      <c r="F5" s="144" t="s">
        <v>359</v>
      </c>
      <c r="G5" s="144" t="s">
        <v>360</v>
      </c>
      <c r="H5" s="145" t="s">
        <v>361</v>
      </c>
      <c r="I5" s="145" t="s">
        <v>362</v>
      </c>
      <c r="J5" s="164" t="s">
        <v>187</v>
      </c>
      <c r="K5" s="164"/>
      <c r="L5" s="164"/>
      <c r="M5" s="164"/>
      <c r="N5" s="165"/>
      <c r="O5" s="164"/>
      <c r="P5" s="164"/>
      <c r="Q5" s="173"/>
      <c r="R5" s="164"/>
      <c r="S5" s="165"/>
      <c r="T5" s="174"/>
    </row>
    <row r="6" ht="24" customHeight="1" spans="1:20">
      <c r="A6" s="146"/>
      <c r="B6" s="147"/>
      <c r="C6" s="147"/>
      <c r="D6" s="147"/>
      <c r="E6" s="147"/>
      <c r="F6" s="147"/>
      <c r="G6" s="147"/>
      <c r="H6" s="148"/>
      <c r="I6" s="148"/>
      <c r="J6" s="148" t="s">
        <v>55</v>
      </c>
      <c r="K6" s="148" t="s">
        <v>58</v>
      </c>
      <c r="L6" s="148" t="s">
        <v>349</v>
      </c>
      <c r="M6" s="148" t="s">
        <v>350</v>
      </c>
      <c r="N6" s="166" t="s">
        <v>351</v>
      </c>
      <c r="O6" s="167" t="s">
        <v>352</v>
      </c>
      <c r="P6" s="167"/>
      <c r="Q6" s="175"/>
      <c r="R6" s="167"/>
      <c r="S6" s="176"/>
      <c r="T6" s="150"/>
    </row>
    <row r="7" ht="54" customHeight="1" spans="1:20">
      <c r="A7" s="149"/>
      <c r="B7" s="150"/>
      <c r="C7" s="150"/>
      <c r="D7" s="150"/>
      <c r="E7" s="150"/>
      <c r="F7" s="150"/>
      <c r="G7" s="150"/>
      <c r="H7" s="151"/>
      <c r="I7" s="151"/>
      <c r="J7" s="151"/>
      <c r="K7" s="151" t="s">
        <v>57</v>
      </c>
      <c r="L7" s="151"/>
      <c r="M7" s="151"/>
      <c r="N7" s="168"/>
      <c r="O7" s="151" t="s">
        <v>57</v>
      </c>
      <c r="P7" s="151" t="s">
        <v>64</v>
      </c>
      <c r="Q7" s="150" t="s">
        <v>65</v>
      </c>
      <c r="R7" s="151" t="s">
        <v>66</v>
      </c>
      <c r="S7" s="168" t="s">
        <v>67</v>
      </c>
      <c r="T7" s="150" t="s">
        <v>68</v>
      </c>
    </row>
    <row r="8" ht="17.25" customHeight="1" spans="1:20">
      <c r="A8" s="152">
        <v>1</v>
      </c>
      <c r="B8" s="150">
        <v>2</v>
      </c>
      <c r="C8" s="152">
        <v>3</v>
      </c>
      <c r="D8" s="152">
        <v>4</v>
      </c>
      <c r="E8" s="150">
        <v>5</v>
      </c>
      <c r="F8" s="152">
        <v>6</v>
      </c>
      <c r="G8" s="152">
        <v>7</v>
      </c>
      <c r="H8" s="150">
        <v>8</v>
      </c>
      <c r="I8" s="152">
        <v>9</v>
      </c>
      <c r="J8" s="152">
        <v>10</v>
      </c>
      <c r="K8" s="150">
        <v>11</v>
      </c>
      <c r="L8" s="152">
        <v>12</v>
      </c>
      <c r="M8" s="152">
        <v>13</v>
      </c>
      <c r="N8" s="150">
        <v>14</v>
      </c>
      <c r="O8" s="152">
        <v>15</v>
      </c>
      <c r="P8" s="152">
        <v>16</v>
      </c>
      <c r="Q8" s="150">
        <v>17</v>
      </c>
      <c r="R8" s="152">
        <v>18</v>
      </c>
      <c r="S8" s="152">
        <v>19</v>
      </c>
      <c r="T8" s="152">
        <v>20</v>
      </c>
    </row>
    <row r="9" ht="21" customHeight="1" spans="1:20">
      <c r="A9" s="153"/>
      <c r="B9" s="154"/>
      <c r="C9" s="154"/>
      <c r="D9" s="154"/>
      <c r="E9" s="154"/>
      <c r="F9" s="154"/>
      <c r="G9" s="154"/>
      <c r="H9" s="155"/>
      <c r="I9" s="155"/>
      <c r="J9" s="169"/>
      <c r="K9" s="169"/>
      <c r="L9" s="169"/>
      <c r="M9" s="169"/>
      <c r="N9" s="169"/>
      <c r="O9" s="169"/>
      <c r="P9" s="169"/>
      <c r="Q9" s="169"/>
      <c r="R9" s="169"/>
      <c r="S9" s="169"/>
      <c r="T9" s="169"/>
    </row>
    <row r="10" ht="21" customHeight="1" spans="1:20">
      <c r="A10" s="156" t="s">
        <v>170</v>
      </c>
      <c r="B10" s="157"/>
      <c r="C10" s="157"/>
      <c r="D10" s="157"/>
      <c r="E10" s="157"/>
      <c r="F10" s="157"/>
      <c r="G10" s="157"/>
      <c r="H10" s="158"/>
      <c r="I10" s="170"/>
      <c r="J10" s="169"/>
      <c r="K10" s="169"/>
      <c r="L10" s="169"/>
      <c r="M10" s="169"/>
      <c r="N10" s="169"/>
      <c r="O10" s="169"/>
      <c r="P10" s="169"/>
      <c r="Q10" s="169"/>
      <c r="R10" s="169"/>
      <c r="S10" s="169"/>
      <c r="T10" s="169"/>
    </row>
    <row r="11" customHeight="1" spans="1:24">
      <c r="A11" t="s">
        <v>363</v>
      </c>
      <c r="B11"/>
      <c r="G11" s="159"/>
      <c r="H11" s="159"/>
      <c r="I11" s="159"/>
      <c r="J11" s="159"/>
      <c r="K11" s="159"/>
      <c r="L11" s="159"/>
      <c r="M11" s="159"/>
      <c r="N11" s="159"/>
      <c r="O11" s="159"/>
      <c r="P11" s="159"/>
      <c r="Q11" s="159"/>
      <c r="R11" s="159"/>
      <c r="S11" s="159"/>
      <c r="T11" s="159"/>
      <c r="U11" s="159"/>
      <c r="V11" s="159"/>
      <c r="W11" s="159"/>
      <c r="X11" s="159"/>
    </row>
  </sheetData>
  <mergeCells count="20">
    <mergeCell ref="A3:T3"/>
    <mergeCell ref="A4:H4"/>
    <mergeCell ref="J5:T5"/>
    <mergeCell ref="O6:T6"/>
    <mergeCell ref="A10:I10"/>
    <mergeCell ref="G11:X11"/>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A19" sqref="A19"/>
    </sheetView>
  </sheetViews>
  <sheetFormatPr defaultColWidth="9.15" defaultRowHeight="14.25" customHeight="1" outlineLevelCol="4"/>
  <cols>
    <col min="1" max="1" width="44.25" style="48" customWidth="1"/>
    <col min="2" max="5" width="20" style="48" customWidth="1"/>
    <col min="6" max="16384" width="9.15" style="48"/>
  </cols>
  <sheetData>
    <row r="1" s="48" customFormat="1" customHeight="1" spans="1:5">
      <c r="A1" s="49"/>
      <c r="B1" s="49"/>
      <c r="C1" s="49"/>
      <c r="D1" s="49"/>
      <c r="E1" s="49"/>
    </row>
    <row r="2" s="48" customFormat="1" ht="17.25" customHeight="1" spans="4:5">
      <c r="D2" s="125"/>
      <c r="E2" s="51" t="s">
        <v>364</v>
      </c>
    </row>
    <row r="3" s="48" customFormat="1" ht="41.25" customHeight="1" spans="1:5">
      <c r="A3" s="126" t="str">
        <f>"2025"&amp;"年对下转移支付预算表"</f>
        <v>2025年对下转移支付预算表</v>
      </c>
      <c r="B3" s="52"/>
      <c r="C3" s="52"/>
      <c r="D3" s="52"/>
      <c r="E3" s="118"/>
    </row>
    <row r="4" s="48" customFormat="1" ht="18" customHeight="1" spans="1:5">
      <c r="A4" s="127" t="s">
        <v>339</v>
      </c>
      <c r="B4" s="128"/>
      <c r="C4" s="128"/>
      <c r="D4" s="129"/>
      <c r="E4" s="89" t="s">
        <v>1</v>
      </c>
    </row>
    <row r="5" s="48" customFormat="1" ht="19.5" customHeight="1" spans="1:5">
      <c r="A5" s="64" t="s">
        <v>365</v>
      </c>
      <c r="B5" s="59" t="s">
        <v>187</v>
      </c>
      <c r="C5" s="60"/>
      <c r="D5" s="60"/>
      <c r="E5" s="130" t="s">
        <v>366</v>
      </c>
    </row>
    <row r="6" s="48" customFormat="1" ht="40.5" customHeight="1" spans="1:5">
      <c r="A6" s="67"/>
      <c r="B6" s="79" t="s">
        <v>55</v>
      </c>
      <c r="C6" s="58" t="s">
        <v>58</v>
      </c>
      <c r="D6" s="131" t="s">
        <v>349</v>
      </c>
      <c r="E6" s="130"/>
    </row>
    <row r="7" s="48" customFormat="1" ht="19.5" customHeight="1" spans="1:5">
      <c r="A7" s="68">
        <v>1</v>
      </c>
      <c r="B7" s="68">
        <v>2</v>
      </c>
      <c r="C7" s="68">
        <v>3</v>
      </c>
      <c r="D7" s="132">
        <v>4</v>
      </c>
      <c r="E7" s="133">
        <v>24</v>
      </c>
    </row>
    <row r="8" s="48" customFormat="1" ht="19.5" customHeight="1" spans="1:5">
      <c r="A8" s="81"/>
      <c r="B8" s="73"/>
      <c r="C8" s="73"/>
      <c r="D8" s="73"/>
      <c r="E8" s="73"/>
    </row>
    <row r="9" s="48" customFormat="1" ht="19.5" customHeight="1" spans="1:5">
      <c r="A9" s="121"/>
      <c r="B9" s="73"/>
      <c r="C9" s="73"/>
      <c r="D9" s="73"/>
      <c r="E9" s="73"/>
    </row>
    <row r="10" s="48" customFormat="1" ht="22" customHeight="1" spans="1:1">
      <c r="A10" s="134" t="s">
        <v>367</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21" sqref="A21"/>
    </sheetView>
  </sheetViews>
  <sheetFormatPr defaultColWidth="9.14166666666667" defaultRowHeight="12" customHeight="1"/>
  <cols>
    <col min="1" max="1" width="55.375" style="48" customWidth="1"/>
    <col min="2" max="2" width="29" style="48" customWidth="1"/>
    <col min="3" max="5" width="23.575" style="48" customWidth="1"/>
    <col min="6" max="6" width="11.2833333333333" style="48" customWidth="1"/>
    <col min="7" max="7" width="25.1416666666667" style="48" customWidth="1"/>
    <col min="8" max="8" width="15.575" style="48" customWidth="1"/>
    <col min="9" max="9" width="13.425" style="48" customWidth="1"/>
    <col min="10" max="10" width="18.85" style="48" customWidth="1"/>
    <col min="11" max="16384" width="9.14166666666667" style="48"/>
  </cols>
  <sheetData>
    <row r="1" customHeight="1" spans="1:10">
      <c r="A1" s="49"/>
      <c r="B1" s="49"/>
      <c r="C1" s="49"/>
      <c r="D1" s="49"/>
      <c r="E1" s="49"/>
      <c r="F1" s="49"/>
      <c r="G1" s="49"/>
      <c r="H1" s="49"/>
      <c r="I1" s="49"/>
      <c r="J1" s="49"/>
    </row>
    <row r="2" ht="16.5" customHeight="1" spans="10:10">
      <c r="J2" s="51" t="s">
        <v>368</v>
      </c>
    </row>
    <row r="3" ht="41.25" customHeight="1" spans="1:10">
      <c r="A3" s="117" t="str">
        <f>"2025"&amp;"年对下转移支付绩效目标表"</f>
        <v>2025年对下转移支付绩效目标表</v>
      </c>
      <c r="B3" s="52"/>
      <c r="C3" s="52"/>
      <c r="D3" s="52"/>
      <c r="E3" s="52"/>
      <c r="F3" s="118"/>
      <c r="G3" s="52"/>
      <c r="H3" s="118"/>
      <c r="I3" s="118"/>
      <c r="J3" s="52"/>
    </row>
    <row r="4" ht="17.25" customHeight="1" spans="1:1">
      <c r="A4" s="53" t="s">
        <v>339</v>
      </c>
    </row>
    <row r="5" ht="44.25" customHeight="1" spans="1:10">
      <c r="A5" s="119" t="s">
        <v>365</v>
      </c>
      <c r="B5" s="119" t="s">
        <v>267</v>
      </c>
      <c r="C5" s="119" t="s">
        <v>268</v>
      </c>
      <c r="D5" s="119" t="s">
        <v>269</v>
      </c>
      <c r="E5" s="119" t="s">
        <v>270</v>
      </c>
      <c r="F5" s="120" t="s">
        <v>271</v>
      </c>
      <c r="G5" s="119" t="s">
        <v>272</v>
      </c>
      <c r="H5" s="120" t="s">
        <v>273</v>
      </c>
      <c r="I5" s="120" t="s">
        <v>274</v>
      </c>
      <c r="J5" s="119" t="s">
        <v>275</v>
      </c>
    </row>
    <row r="6" ht="14.25" customHeight="1" spans="1:10">
      <c r="A6" s="119">
        <v>1</v>
      </c>
      <c r="B6" s="119">
        <v>2</v>
      </c>
      <c r="C6" s="119">
        <v>3</v>
      </c>
      <c r="D6" s="119">
        <v>4</v>
      </c>
      <c r="E6" s="119">
        <v>5</v>
      </c>
      <c r="F6" s="120">
        <v>6</v>
      </c>
      <c r="G6" s="119">
        <v>7</v>
      </c>
      <c r="H6" s="120">
        <v>8</v>
      </c>
      <c r="I6" s="120">
        <v>9</v>
      </c>
      <c r="J6" s="119">
        <v>10</v>
      </c>
    </row>
    <row r="7" ht="42" customHeight="1" spans="1:10">
      <c r="A7" s="81"/>
      <c r="B7" s="121"/>
      <c r="C7" s="121"/>
      <c r="D7" s="121"/>
      <c r="E7" s="104"/>
      <c r="F7" s="122"/>
      <c r="G7" s="104"/>
      <c r="H7" s="122"/>
      <c r="I7" s="122"/>
      <c r="J7" s="104"/>
    </row>
    <row r="8" ht="42" customHeight="1" spans="1:10">
      <c r="A8" s="81"/>
      <c r="B8" s="82"/>
      <c r="C8" s="82"/>
      <c r="D8" s="82"/>
      <c r="E8" s="81"/>
      <c r="F8" s="82"/>
      <c r="G8" s="81"/>
      <c r="H8" s="82"/>
      <c r="I8" s="82"/>
      <c r="J8" s="81"/>
    </row>
    <row r="9" ht="26" customHeight="1" spans="1:3">
      <c r="A9" s="123" t="s">
        <v>369</v>
      </c>
      <c r="B9" s="124"/>
      <c r="C9" s="124"/>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B22" sqref="B22"/>
    </sheetView>
  </sheetViews>
  <sheetFormatPr defaultColWidth="10.425" defaultRowHeight="14.25" customHeight="1"/>
  <cols>
    <col min="1" max="1" width="23.375" style="48" customWidth="1"/>
    <col min="2" max="2" width="21.5" style="48" customWidth="1"/>
    <col min="3" max="3" width="21.125" style="48" customWidth="1"/>
    <col min="4" max="4" width="25.75" style="48" customWidth="1"/>
    <col min="5" max="5" width="16.375" style="48" customWidth="1"/>
    <col min="6" max="6" width="21.7083333333333" style="48" customWidth="1"/>
    <col min="7" max="9" width="26.2833333333333" style="48" customWidth="1"/>
    <col min="10" max="16384" width="10.425" style="48"/>
  </cols>
  <sheetData>
    <row r="1" customHeight="1" spans="1:9">
      <c r="A1" s="49"/>
      <c r="B1" s="49"/>
      <c r="C1" s="49"/>
      <c r="D1" s="49"/>
      <c r="E1" s="49"/>
      <c r="F1" s="49"/>
      <c r="G1" s="49"/>
      <c r="H1" s="49"/>
      <c r="I1" s="49"/>
    </row>
    <row r="2" customHeight="1" spans="1:9">
      <c r="A2" s="92" t="s">
        <v>370</v>
      </c>
      <c r="B2" s="93"/>
      <c r="C2" s="93"/>
      <c r="D2" s="94"/>
      <c r="E2" s="94"/>
      <c r="F2" s="94"/>
      <c r="G2" s="93"/>
      <c r="H2" s="93"/>
      <c r="I2" s="94"/>
    </row>
    <row r="3" ht="41.25" customHeight="1" spans="1:9">
      <c r="A3" s="95" t="str">
        <f>"2025"&amp;"年新增资产配置预算表"</f>
        <v>2025年新增资产配置预算表</v>
      </c>
      <c r="B3" s="96"/>
      <c r="C3" s="96"/>
      <c r="D3" s="97"/>
      <c r="E3" s="97"/>
      <c r="F3" s="97"/>
      <c r="G3" s="96"/>
      <c r="H3" s="96"/>
      <c r="I3" s="97"/>
    </row>
    <row r="4" ht="24" customHeight="1" spans="1:9">
      <c r="A4" s="98" t="s">
        <v>339</v>
      </c>
      <c r="B4" s="99"/>
      <c r="C4" s="99"/>
      <c r="D4" s="100"/>
      <c r="F4" s="97"/>
      <c r="G4" s="96"/>
      <c r="H4" s="96"/>
      <c r="I4" s="116" t="s">
        <v>1</v>
      </c>
    </row>
    <row r="5" ht="28.5" customHeight="1" spans="1:9">
      <c r="A5" s="101" t="s">
        <v>179</v>
      </c>
      <c r="B5" s="90" t="s">
        <v>180</v>
      </c>
      <c r="C5" s="101" t="s">
        <v>371</v>
      </c>
      <c r="D5" s="101" t="s">
        <v>372</v>
      </c>
      <c r="E5" s="101" t="s">
        <v>373</v>
      </c>
      <c r="F5" s="101" t="s">
        <v>374</v>
      </c>
      <c r="G5" s="90" t="s">
        <v>375</v>
      </c>
      <c r="H5" s="90"/>
      <c r="I5" s="101"/>
    </row>
    <row r="6" ht="21" customHeight="1" spans="1:9">
      <c r="A6" s="101"/>
      <c r="B6" s="102"/>
      <c r="C6" s="102"/>
      <c r="D6" s="103"/>
      <c r="E6" s="102"/>
      <c r="F6" s="102"/>
      <c r="G6" s="90" t="s">
        <v>347</v>
      </c>
      <c r="H6" s="90" t="s">
        <v>376</v>
      </c>
      <c r="I6" s="90" t="s">
        <v>377</v>
      </c>
    </row>
    <row r="7" ht="17.25" customHeight="1" spans="1:9">
      <c r="A7" s="104" t="s">
        <v>81</v>
      </c>
      <c r="B7" s="105"/>
      <c r="C7" s="106" t="s">
        <v>82</v>
      </c>
      <c r="D7" s="104" t="s">
        <v>83</v>
      </c>
      <c r="E7" s="107" t="s">
        <v>84</v>
      </c>
      <c r="F7" s="104" t="s">
        <v>85</v>
      </c>
      <c r="G7" s="106" t="s">
        <v>86</v>
      </c>
      <c r="H7" s="108" t="s">
        <v>87</v>
      </c>
      <c r="I7" s="107" t="s">
        <v>88</v>
      </c>
    </row>
    <row r="8" ht="19.5" customHeight="1" spans="1:9">
      <c r="A8" s="81"/>
      <c r="B8" s="82"/>
      <c r="C8" s="82"/>
      <c r="D8" s="81"/>
      <c r="E8" s="82"/>
      <c r="F8" s="108"/>
      <c r="G8" s="109"/>
      <c r="H8" s="110"/>
      <c r="I8" s="110"/>
    </row>
    <row r="9" ht="19.5" customHeight="1" spans="1:9">
      <c r="A9" s="111" t="s">
        <v>55</v>
      </c>
      <c r="B9" s="112"/>
      <c r="C9" s="112"/>
      <c r="D9" s="113"/>
      <c r="E9" s="114"/>
      <c r="F9" s="114"/>
      <c r="G9" s="109"/>
      <c r="H9" s="110"/>
      <c r="I9" s="110"/>
    </row>
    <row r="10" customHeight="1" spans="1:8">
      <c r="A10" s="115" t="s">
        <v>378</v>
      </c>
      <c r="B10" s="115"/>
      <c r="C10" s="115"/>
      <c r="D10" s="115"/>
      <c r="E10" s="115"/>
      <c r="F10" s="115"/>
      <c r="G10" s="115"/>
      <c r="H10" s="115"/>
    </row>
  </sheetData>
  <mergeCells count="12">
    <mergeCell ref="A2:I2"/>
    <mergeCell ref="A3:I3"/>
    <mergeCell ref="A4:C4"/>
    <mergeCell ref="G5:I5"/>
    <mergeCell ref="A9:F9"/>
    <mergeCell ref="A10:H10"/>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D21" sqref="D21"/>
    </sheetView>
  </sheetViews>
  <sheetFormatPr defaultColWidth="9.14166666666667" defaultRowHeight="14.25" customHeight="1"/>
  <cols>
    <col min="1" max="1" width="14.875" style="48" customWidth="1"/>
    <col min="2" max="2" width="15.25" style="48" customWidth="1"/>
    <col min="3" max="3" width="14.875" style="48" customWidth="1"/>
    <col min="4" max="4" width="11.1416666666667" style="48" customWidth="1"/>
    <col min="5" max="5" width="17.7083333333333" style="48" customWidth="1"/>
    <col min="6" max="6" width="9.85" style="48" customWidth="1"/>
    <col min="7" max="7" width="17.7083333333333" style="48" customWidth="1"/>
    <col min="8" max="11" width="23.1416666666667" style="48" customWidth="1"/>
    <col min="12" max="16384" width="9.14166666666667" style="48"/>
  </cols>
  <sheetData>
    <row r="1" customHeight="1" spans="1:11">
      <c r="A1" s="49"/>
      <c r="B1" s="49"/>
      <c r="C1" s="49"/>
      <c r="D1" s="49"/>
      <c r="E1" s="49"/>
      <c r="F1" s="49"/>
      <c r="G1" s="49"/>
      <c r="H1" s="49"/>
      <c r="I1" s="49"/>
      <c r="J1" s="49"/>
      <c r="K1" s="49"/>
    </row>
    <row r="2" customHeight="1" spans="4:11">
      <c r="D2" s="50"/>
      <c r="E2" s="50"/>
      <c r="F2" s="50"/>
      <c r="G2" s="50"/>
      <c r="K2" s="51" t="s">
        <v>379</v>
      </c>
    </row>
    <row r="3" ht="41.25" customHeight="1" spans="1:11">
      <c r="A3" s="52" t="str">
        <f>"2025"&amp;"年上级转移支付补助项目支出预算表"</f>
        <v>2025年上级转移支付补助项目支出预算表</v>
      </c>
      <c r="B3" s="52"/>
      <c r="C3" s="52"/>
      <c r="D3" s="52"/>
      <c r="E3" s="52"/>
      <c r="F3" s="52"/>
      <c r="G3" s="52"/>
      <c r="H3" s="52"/>
      <c r="I3" s="52"/>
      <c r="J3" s="52"/>
      <c r="K3" s="52"/>
    </row>
    <row r="4" ht="26" customHeight="1" spans="1:11">
      <c r="A4" s="53" t="s">
        <v>339</v>
      </c>
      <c r="B4" s="54"/>
      <c r="C4" s="54"/>
      <c r="D4" s="54"/>
      <c r="E4" s="54"/>
      <c r="F4" s="54"/>
      <c r="G4" s="54"/>
      <c r="H4" s="78"/>
      <c r="I4" s="78"/>
      <c r="J4" s="78"/>
      <c r="K4" s="89" t="s">
        <v>1</v>
      </c>
    </row>
    <row r="5" ht="21.75" customHeight="1" spans="1:11">
      <c r="A5" s="57" t="s">
        <v>246</v>
      </c>
      <c r="B5" s="57" t="s">
        <v>182</v>
      </c>
      <c r="C5" s="57" t="s">
        <v>247</v>
      </c>
      <c r="D5" s="58" t="s">
        <v>183</v>
      </c>
      <c r="E5" s="58" t="s">
        <v>184</v>
      </c>
      <c r="F5" s="58" t="s">
        <v>248</v>
      </c>
      <c r="G5" s="58" t="s">
        <v>249</v>
      </c>
      <c r="H5" s="64" t="s">
        <v>55</v>
      </c>
      <c r="I5" s="59" t="s">
        <v>380</v>
      </c>
      <c r="J5" s="60"/>
      <c r="K5" s="61"/>
    </row>
    <row r="6" ht="21.75" customHeight="1" spans="1:11">
      <c r="A6" s="62"/>
      <c r="B6" s="62"/>
      <c r="C6" s="62"/>
      <c r="D6" s="63"/>
      <c r="E6" s="63"/>
      <c r="F6" s="63"/>
      <c r="G6" s="63"/>
      <c r="H6" s="79"/>
      <c r="I6" s="58" t="s">
        <v>58</v>
      </c>
      <c r="J6" s="58" t="s">
        <v>59</v>
      </c>
      <c r="K6" s="58" t="s">
        <v>60</v>
      </c>
    </row>
    <row r="7" ht="40.5" customHeight="1" spans="1:11">
      <c r="A7" s="80"/>
      <c r="B7" s="80"/>
      <c r="C7" s="80"/>
      <c r="D7" s="66"/>
      <c r="E7" s="66"/>
      <c r="F7" s="66"/>
      <c r="G7" s="66"/>
      <c r="H7" s="67"/>
      <c r="I7" s="66" t="s">
        <v>57</v>
      </c>
      <c r="J7" s="66"/>
      <c r="K7" s="66"/>
    </row>
    <row r="8" ht="15" customHeight="1" spans="1:11">
      <c r="A8" s="68">
        <v>1</v>
      </c>
      <c r="B8" s="68">
        <v>2</v>
      </c>
      <c r="C8" s="68">
        <v>3</v>
      </c>
      <c r="D8" s="68">
        <v>4</v>
      </c>
      <c r="E8" s="68">
        <v>5</v>
      </c>
      <c r="F8" s="68">
        <v>6</v>
      </c>
      <c r="G8" s="68">
        <v>7</v>
      </c>
      <c r="H8" s="68">
        <v>8</v>
      </c>
      <c r="I8" s="68">
        <v>9</v>
      </c>
      <c r="J8" s="90">
        <v>10</v>
      </c>
      <c r="K8" s="90">
        <v>11</v>
      </c>
    </row>
    <row r="9" ht="18.75" customHeight="1" spans="1:11">
      <c r="A9" s="81"/>
      <c r="B9" s="82"/>
      <c r="C9" s="81"/>
      <c r="D9" s="81"/>
      <c r="E9" s="81"/>
      <c r="F9" s="81"/>
      <c r="G9" s="81"/>
      <c r="H9" s="83"/>
      <c r="I9" s="91"/>
      <c r="J9" s="91"/>
      <c r="K9" s="83"/>
    </row>
    <row r="10" ht="18.75" customHeight="1" spans="1:11">
      <c r="A10" s="82"/>
      <c r="B10" s="82"/>
      <c r="C10" s="82"/>
      <c r="D10" s="82"/>
      <c r="E10" s="82"/>
      <c r="F10" s="82"/>
      <c r="G10" s="82"/>
      <c r="H10" s="84"/>
      <c r="I10" s="84"/>
      <c r="J10" s="84"/>
      <c r="K10" s="83"/>
    </row>
    <row r="11" ht="18.75" customHeight="1" spans="1:11">
      <c r="A11" s="85" t="s">
        <v>170</v>
      </c>
      <c r="B11" s="86"/>
      <c r="C11" s="86"/>
      <c r="D11" s="86"/>
      <c r="E11" s="86"/>
      <c r="F11" s="86"/>
      <c r="G11" s="87"/>
      <c r="H11" s="84"/>
      <c r="I11" s="84"/>
      <c r="J11" s="84"/>
      <c r="K11" s="83"/>
    </row>
    <row r="12" customHeight="1" spans="1:1">
      <c r="A12" s="88" t="s">
        <v>381</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5"/>
  <sheetViews>
    <sheetView showZeros="0" workbookViewId="0">
      <pane ySplit="1" topLeftCell="A2" activePane="bottomLeft" state="frozen"/>
      <selection/>
      <selection pane="bottomLeft" activeCell="B26" sqref="B26"/>
    </sheetView>
  </sheetViews>
  <sheetFormatPr defaultColWidth="9.14166666666667" defaultRowHeight="14.25" customHeight="1" outlineLevelCol="6"/>
  <cols>
    <col min="1" max="1" width="35.2833333333333" style="48" customWidth="1"/>
    <col min="2" max="4" width="28" style="48" customWidth="1"/>
    <col min="5" max="7" width="23.85" style="48" customWidth="1"/>
    <col min="8" max="16384" width="9.14166666666667" style="48"/>
  </cols>
  <sheetData>
    <row r="1" customHeight="1" spans="1:7">
      <c r="A1" s="49"/>
      <c r="B1" s="49"/>
      <c r="C1" s="49"/>
      <c r="D1" s="49"/>
      <c r="E1" s="49"/>
      <c r="F1" s="49"/>
      <c r="G1" s="49"/>
    </row>
    <row r="2" ht="13.5" customHeight="1" spans="4:7">
      <c r="D2" s="50"/>
      <c r="G2" s="51" t="s">
        <v>382</v>
      </c>
    </row>
    <row r="3" ht="41.25" customHeight="1" spans="1:7">
      <c r="A3" s="52" t="str">
        <f>"2025"&amp;"年部门项目中期规划预算表"</f>
        <v>2025年部门项目中期规划预算表</v>
      </c>
      <c r="B3" s="52"/>
      <c r="C3" s="52"/>
      <c r="D3" s="52"/>
      <c r="E3" s="52"/>
      <c r="F3" s="52"/>
      <c r="G3" s="52"/>
    </row>
    <row r="4" ht="13.5" customHeight="1" spans="1:7">
      <c r="A4" s="53" t="str">
        <f>"单位名称："&amp;"昆明市晋宁区文化馆"</f>
        <v>单位名称：昆明市晋宁区文化馆</v>
      </c>
      <c r="B4" s="54"/>
      <c r="C4" s="54"/>
      <c r="D4" s="54"/>
      <c r="E4" s="55"/>
      <c r="F4" s="55"/>
      <c r="G4" s="56" t="s">
        <v>1</v>
      </c>
    </row>
    <row r="5" ht="21.75" customHeight="1" spans="1:7">
      <c r="A5" s="57" t="s">
        <v>247</v>
      </c>
      <c r="B5" s="57" t="s">
        <v>246</v>
      </c>
      <c r="C5" s="57" t="s">
        <v>182</v>
      </c>
      <c r="D5" s="58" t="s">
        <v>383</v>
      </c>
      <c r="E5" s="59" t="s">
        <v>58</v>
      </c>
      <c r="F5" s="60"/>
      <c r="G5" s="61"/>
    </row>
    <row r="6" ht="21.75" customHeight="1" spans="1:7">
      <c r="A6" s="62"/>
      <c r="B6" s="62"/>
      <c r="C6" s="62"/>
      <c r="D6" s="63"/>
      <c r="E6" s="64" t="str">
        <f>"2025"&amp;"年"</f>
        <v>2025年</v>
      </c>
      <c r="F6" s="64" t="str">
        <f>("2025"+1)&amp;"年"</f>
        <v>2026年</v>
      </c>
      <c r="G6" s="64" t="str">
        <f>("2025"+2)&amp;"年"</f>
        <v>2027年</v>
      </c>
    </row>
    <row r="7" ht="40.5" customHeight="1" spans="1:7">
      <c r="A7" s="65"/>
      <c r="B7" s="65"/>
      <c r="C7" s="65"/>
      <c r="D7" s="66"/>
      <c r="E7" s="67"/>
      <c r="F7" s="67"/>
      <c r="G7" s="67"/>
    </row>
    <row r="8" ht="15" customHeight="1" spans="1:7">
      <c r="A8" s="68">
        <v>1</v>
      </c>
      <c r="B8" s="68">
        <v>2</v>
      </c>
      <c r="C8" s="68">
        <v>3</v>
      </c>
      <c r="D8" s="68">
        <v>4</v>
      </c>
      <c r="E8" s="68">
        <v>5</v>
      </c>
      <c r="F8" s="68">
        <v>6</v>
      </c>
      <c r="G8" s="68">
        <v>7</v>
      </c>
    </row>
    <row r="9" ht="17.25" customHeight="1" spans="1:7">
      <c r="A9" s="69" t="s">
        <v>69</v>
      </c>
      <c r="B9" s="70"/>
      <c r="C9" s="70"/>
      <c r="D9" s="70"/>
      <c r="E9" s="70">
        <v>298200</v>
      </c>
      <c r="F9" s="70"/>
      <c r="G9" s="70"/>
    </row>
    <row r="10" ht="18.75" customHeight="1" spans="1:7">
      <c r="A10" s="71"/>
      <c r="B10" s="72" t="s">
        <v>384</v>
      </c>
      <c r="C10" s="72" t="s">
        <v>254</v>
      </c>
      <c r="D10" s="71" t="s">
        <v>385</v>
      </c>
      <c r="E10" s="73">
        <v>102000</v>
      </c>
      <c r="F10" s="73"/>
      <c r="G10" s="73"/>
    </row>
    <row r="11" ht="18.75" customHeight="1" spans="1:7">
      <c r="A11" s="74"/>
      <c r="B11" s="72" t="s">
        <v>384</v>
      </c>
      <c r="C11" s="72" t="s">
        <v>256</v>
      </c>
      <c r="D11" s="71" t="s">
        <v>385</v>
      </c>
      <c r="E11" s="73">
        <v>27000</v>
      </c>
      <c r="F11" s="73"/>
      <c r="G11" s="73"/>
    </row>
    <row r="12" customHeight="1" spans="1:7">
      <c r="A12" s="74"/>
      <c r="B12" s="72" t="s">
        <v>386</v>
      </c>
      <c r="C12" s="72" t="s">
        <v>259</v>
      </c>
      <c r="D12" s="71" t="s">
        <v>385</v>
      </c>
      <c r="E12" s="73">
        <v>133200</v>
      </c>
      <c r="F12" s="73"/>
      <c r="G12" s="73"/>
    </row>
    <row r="13" customHeight="1" spans="1:7">
      <c r="A13" s="74"/>
      <c r="B13" s="72" t="s">
        <v>386</v>
      </c>
      <c r="C13" s="72" t="s">
        <v>261</v>
      </c>
      <c r="D13" s="71" t="s">
        <v>385</v>
      </c>
      <c r="E13" s="73">
        <v>10000</v>
      </c>
      <c r="F13" s="73"/>
      <c r="G13" s="73"/>
    </row>
    <row r="14" customHeight="1" spans="1:7">
      <c r="A14" s="74"/>
      <c r="B14" s="72" t="s">
        <v>386</v>
      </c>
      <c r="C14" s="72" t="s">
        <v>263</v>
      </c>
      <c r="D14" s="71" t="s">
        <v>385</v>
      </c>
      <c r="E14" s="73">
        <v>26000</v>
      </c>
      <c r="F14" s="73"/>
      <c r="G14" s="73"/>
    </row>
    <row r="15" customHeight="1" spans="1:7">
      <c r="A15" s="75" t="s">
        <v>55</v>
      </c>
      <c r="B15" s="76" t="s">
        <v>387</v>
      </c>
      <c r="C15" s="76"/>
      <c r="D15" s="77"/>
      <c r="E15" s="73">
        <v>298200</v>
      </c>
      <c r="F15" s="73"/>
      <c r="G15" s="73"/>
    </row>
  </sheetData>
  <mergeCells count="11">
    <mergeCell ref="A3:G3"/>
    <mergeCell ref="A4:F4"/>
    <mergeCell ref="E5:G5"/>
    <mergeCell ref="A15:D15"/>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1" workbookViewId="0">
      <selection activeCell="B38" sqref="B38"/>
    </sheetView>
  </sheetViews>
  <sheetFormatPr defaultColWidth="9" defaultRowHeight="12.75"/>
  <cols>
    <col min="1" max="1" width="16.625" style="4" customWidth="1"/>
    <col min="2" max="2" width="20" style="4" customWidth="1"/>
    <col min="3" max="8" width="13.125" style="4" customWidth="1"/>
    <col min="9" max="9" width="21.625" style="4" customWidth="1"/>
    <col min="10" max="10" width="8" style="4" hidden="1" customWidth="1"/>
    <col min="11" max="16384" width="9" style="1"/>
  </cols>
  <sheetData>
    <row r="1" s="1" customFormat="1" spans="1:10">
      <c r="A1" s="4"/>
      <c r="B1" s="4"/>
      <c r="C1" s="4"/>
      <c r="D1" s="4"/>
      <c r="E1" s="4"/>
      <c r="F1" s="4"/>
      <c r="G1" s="4"/>
      <c r="H1" s="4"/>
      <c r="I1" s="42" t="s">
        <v>388</v>
      </c>
      <c r="J1" s="4"/>
    </row>
    <row r="2" s="2" customFormat="1" ht="47.1" customHeight="1" spans="1:10">
      <c r="A2" s="5" t="s">
        <v>389</v>
      </c>
      <c r="B2" s="5"/>
      <c r="C2" s="5"/>
      <c r="D2" s="5"/>
      <c r="E2" s="5"/>
      <c r="F2" s="5"/>
      <c r="G2" s="5"/>
      <c r="H2" s="5"/>
      <c r="I2" s="5"/>
      <c r="J2" s="43"/>
    </row>
    <row r="3" s="3" customFormat="1" ht="30" customHeight="1" spans="1:10">
      <c r="A3" s="6" t="s">
        <v>339</v>
      </c>
      <c r="B3" s="6"/>
      <c r="C3" s="6"/>
      <c r="D3" s="6"/>
      <c r="E3" s="6"/>
      <c r="F3" s="6"/>
      <c r="G3" s="6"/>
      <c r="H3" s="7"/>
      <c r="I3" s="7" t="s">
        <v>1</v>
      </c>
      <c r="J3" s="44"/>
    </row>
    <row r="4" s="1" customFormat="1" ht="15" customHeight="1" spans="1:10">
      <c r="A4" s="8" t="s">
        <v>390</v>
      </c>
      <c r="B4" s="9"/>
      <c r="C4" s="10"/>
      <c r="D4" s="10"/>
      <c r="E4" s="11"/>
      <c r="F4" s="12" t="s">
        <v>391</v>
      </c>
      <c r="G4" s="9"/>
      <c r="H4" s="13"/>
      <c r="I4" s="16"/>
      <c r="J4" s="4"/>
    </row>
    <row r="5" s="1" customFormat="1" ht="17.25" customHeight="1" spans="1:10">
      <c r="A5" s="14"/>
      <c r="B5" s="15" t="s">
        <v>392</v>
      </c>
      <c r="C5" s="13"/>
      <c r="D5" s="13"/>
      <c r="E5" s="13"/>
      <c r="F5" s="13"/>
      <c r="G5" s="13"/>
      <c r="H5" s="16"/>
      <c r="I5" s="17" t="s">
        <v>393</v>
      </c>
      <c r="J5" s="4"/>
    </row>
    <row r="6" s="1" customFormat="1" ht="67.15" customHeight="1" spans="1:10">
      <c r="A6" s="17" t="s">
        <v>394</v>
      </c>
      <c r="B6" s="17" t="s">
        <v>395</v>
      </c>
      <c r="C6" s="18"/>
      <c r="D6" s="19"/>
      <c r="E6" s="19"/>
      <c r="F6" s="19"/>
      <c r="G6" s="19"/>
      <c r="H6" s="20"/>
      <c r="I6" s="45" t="s">
        <v>396</v>
      </c>
      <c r="J6" s="4"/>
    </row>
    <row r="7" s="1" customFormat="1" ht="70.5" customHeight="1" spans="1:10">
      <c r="A7" s="21"/>
      <c r="B7" s="17" t="s">
        <v>397</v>
      </c>
      <c r="C7" s="18"/>
      <c r="D7" s="19"/>
      <c r="E7" s="19"/>
      <c r="F7" s="19"/>
      <c r="G7" s="19"/>
      <c r="H7" s="20"/>
      <c r="I7" s="46" t="s">
        <v>398</v>
      </c>
      <c r="J7" s="4"/>
    </row>
    <row r="8" s="1" customFormat="1" ht="70.7" customHeight="1" spans="1:10">
      <c r="A8" s="17" t="s">
        <v>399</v>
      </c>
      <c r="B8" s="17" t="s">
        <v>400</v>
      </c>
      <c r="C8" s="18"/>
      <c r="D8" s="19"/>
      <c r="E8" s="19"/>
      <c r="F8" s="19"/>
      <c r="G8" s="19"/>
      <c r="H8" s="20"/>
      <c r="I8" s="47" t="s">
        <v>401</v>
      </c>
      <c r="J8" s="4"/>
    </row>
    <row r="9" s="1" customFormat="1" ht="17.85" customHeight="1" spans="1:10">
      <c r="A9" s="22"/>
      <c r="B9" s="23" t="s">
        <v>402</v>
      </c>
      <c r="C9" s="24"/>
      <c r="D9" s="24" t="s">
        <v>403</v>
      </c>
      <c r="E9" s="25"/>
      <c r="F9" s="24" t="s">
        <v>404</v>
      </c>
      <c r="G9" s="24"/>
      <c r="H9" s="24"/>
      <c r="I9" s="34" t="s">
        <v>393</v>
      </c>
      <c r="J9" s="4"/>
    </row>
    <row r="10" s="1" customFormat="1" ht="17.85" customHeight="1" spans="1:10">
      <c r="A10" s="26"/>
      <c r="B10" s="27"/>
      <c r="C10" s="24"/>
      <c r="D10" s="4"/>
      <c r="E10" s="24"/>
      <c r="F10" s="17" t="s">
        <v>405</v>
      </c>
      <c r="G10" s="17" t="s">
        <v>406</v>
      </c>
      <c r="H10" s="17" t="s">
        <v>407</v>
      </c>
      <c r="I10" s="27"/>
      <c r="J10" s="4"/>
    </row>
    <row r="11" s="1" customFormat="1" ht="23.85" customHeight="1" spans="1:10">
      <c r="A11" s="28" t="s">
        <v>408</v>
      </c>
      <c r="B11" s="17" t="s">
        <v>55</v>
      </c>
      <c r="C11" s="29"/>
      <c r="D11" s="19"/>
      <c r="E11" s="20"/>
      <c r="F11" s="30"/>
      <c r="G11" s="30"/>
      <c r="H11" s="30"/>
      <c r="I11" s="18"/>
      <c r="J11" s="4"/>
    </row>
    <row r="12" s="1" customFormat="1" ht="24" spans="1:10">
      <c r="A12" s="27"/>
      <c r="B12" s="31"/>
      <c r="C12" s="31"/>
      <c r="D12" s="19"/>
      <c r="E12" s="20"/>
      <c r="F12" s="30"/>
      <c r="G12" s="30"/>
      <c r="H12" s="30"/>
      <c r="I12" s="31" t="s">
        <v>409</v>
      </c>
      <c r="J12" s="4"/>
    </row>
    <row r="13" s="1" customFormat="1" ht="31" customHeight="1" spans="1:10">
      <c r="A13" s="27"/>
      <c r="B13" s="31"/>
      <c r="C13" s="31"/>
      <c r="D13" s="19"/>
      <c r="E13" s="20"/>
      <c r="F13" s="30"/>
      <c r="G13" s="30"/>
      <c r="H13" s="30"/>
      <c r="I13" s="31" t="s">
        <v>409</v>
      </c>
      <c r="J13" s="4"/>
    </row>
    <row r="14" s="1" customFormat="1" ht="24" spans="1:10">
      <c r="A14" s="27"/>
      <c r="B14" s="31"/>
      <c r="C14" s="31"/>
      <c r="D14" s="19"/>
      <c r="E14" s="20"/>
      <c r="F14" s="30"/>
      <c r="G14" s="30"/>
      <c r="H14" s="30"/>
      <c r="I14" s="31" t="s">
        <v>409</v>
      </c>
      <c r="J14" s="4"/>
    </row>
    <row r="15" s="1" customFormat="1" ht="23" customHeight="1" spans="1:10">
      <c r="A15" s="21"/>
      <c r="B15" s="31"/>
      <c r="C15" s="31"/>
      <c r="D15" s="19"/>
      <c r="E15" s="20"/>
      <c r="F15" s="30"/>
      <c r="G15" s="30"/>
      <c r="H15" s="30"/>
      <c r="I15" s="31" t="s">
        <v>409</v>
      </c>
      <c r="J15" s="4"/>
    </row>
    <row r="16" s="1" customFormat="1" ht="409.5" hidden="1" customHeight="1" spans="1:10">
      <c r="A16" s="8" t="s">
        <v>410</v>
      </c>
      <c r="B16" s="32"/>
      <c r="C16" s="33"/>
      <c r="D16" s="33"/>
      <c r="E16" s="34"/>
      <c r="F16" s="35"/>
      <c r="G16" s="36"/>
      <c r="H16" s="24"/>
      <c r="I16" s="34"/>
      <c r="J16" s="4"/>
    </row>
    <row r="17" s="1" customFormat="1" ht="9.4" customHeight="1" spans="1:10">
      <c r="A17" s="27"/>
      <c r="B17" s="4"/>
      <c r="C17" s="26"/>
      <c r="D17" s="26"/>
      <c r="E17" s="27"/>
      <c r="F17" s="4"/>
      <c r="G17" s="4"/>
      <c r="H17" s="4"/>
      <c r="I17" s="27"/>
      <c r="J17" s="4"/>
    </row>
    <row r="18" s="1" customFormat="1" ht="21.6" customHeight="1" spans="1:10">
      <c r="A18" s="27"/>
      <c r="B18" s="37" t="s">
        <v>268</v>
      </c>
      <c r="C18" s="38" t="s">
        <v>269</v>
      </c>
      <c r="D18" s="38" t="s">
        <v>270</v>
      </c>
      <c r="E18" s="38" t="s">
        <v>272</v>
      </c>
      <c r="F18" s="39" t="s">
        <v>411</v>
      </c>
      <c r="G18" s="39"/>
      <c r="H18" s="39"/>
      <c r="I18" s="38" t="s">
        <v>412</v>
      </c>
      <c r="J18" s="4"/>
    </row>
    <row r="19" s="1" customFormat="1" spans="1:10">
      <c r="A19" s="27"/>
      <c r="B19" s="40"/>
      <c r="C19" s="40"/>
      <c r="D19" s="40"/>
      <c r="E19" s="40"/>
      <c r="F19" s="40"/>
      <c r="G19" s="19"/>
      <c r="H19" s="20"/>
      <c r="I19" s="40"/>
      <c r="J19" s="4"/>
    </row>
    <row r="20" s="1" customFormat="1" spans="1:10">
      <c r="A20" s="27"/>
      <c r="B20" s="40"/>
      <c r="C20" s="40"/>
      <c r="D20" s="40"/>
      <c r="E20" s="40"/>
      <c r="F20" s="40"/>
      <c r="G20" s="19"/>
      <c r="H20" s="20"/>
      <c r="I20" s="40"/>
      <c r="J20" s="4"/>
    </row>
    <row r="21" s="1" customFormat="1" spans="1:10">
      <c r="A21" s="27"/>
      <c r="B21" s="40"/>
      <c r="C21" s="40"/>
      <c r="D21" s="40"/>
      <c r="E21" s="40"/>
      <c r="F21" s="40"/>
      <c r="G21" s="19"/>
      <c r="H21" s="20"/>
      <c r="I21" s="40"/>
      <c r="J21" s="4"/>
    </row>
    <row r="22" s="1" customFormat="1" spans="1:10">
      <c r="A22" s="27"/>
      <c r="B22" s="40"/>
      <c r="C22" s="40"/>
      <c r="D22" s="40"/>
      <c r="E22" s="40"/>
      <c r="F22" s="40"/>
      <c r="G22" s="19"/>
      <c r="H22" s="20"/>
      <c r="I22" s="40"/>
      <c r="J22" s="4"/>
    </row>
    <row r="23" s="1" customFormat="1" spans="1:10">
      <c r="A23" s="27"/>
      <c r="B23" s="40"/>
      <c r="C23" s="40"/>
      <c r="D23" s="40"/>
      <c r="E23" s="40"/>
      <c r="F23" s="40"/>
      <c r="G23" s="19"/>
      <c r="H23" s="20"/>
      <c r="I23" s="40"/>
      <c r="J23" s="4"/>
    </row>
    <row r="24" s="1" customFormat="1" spans="1:10">
      <c r="A24" s="27"/>
      <c r="B24" s="40"/>
      <c r="C24" s="40"/>
      <c r="D24" s="40"/>
      <c r="E24" s="40"/>
      <c r="F24" s="40"/>
      <c r="G24" s="19"/>
      <c r="H24" s="20"/>
      <c r="I24" s="40"/>
      <c r="J24" s="4"/>
    </row>
    <row r="25" s="1" customFormat="1" spans="1:10">
      <c r="A25" s="27"/>
      <c r="B25" s="40"/>
      <c r="C25" s="40"/>
      <c r="D25" s="40"/>
      <c r="E25" s="40"/>
      <c r="F25" s="40"/>
      <c r="G25" s="19"/>
      <c r="H25" s="20"/>
      <c r="I25" s="40"/>
      <c r="J25" s="4"/>
    </row>
    <row r="26" s="1" customFormat="1" spans="1:10">
      <c r="A26" s="27"/>
      <c r="B26" s="40"/>
      <c r="C26" s="40"/>
      <c r="D26" s="40"/>
      <c r="E26" s="40"/>
      <c r="F26" s="40"/>
      <c r="G26" s="19"/>
      <c r="H26" s="20"/>
      <c r="I26" s="40"/>
      <c r="J26" s="4"/>
    </row>
    <row r="27" s="1" customFormat="1" spans="1:10">
      <c r="A27" s="27"/>
      <c r="B27" s="40"/>
      <c r="C27" s="40"/>
      <c r="D27" s="40"/>
      <c r="E27" s="40"/>
      <c r="F27" s="40"/>
      <c r="G27" s="19"/>
      <c r="H27" s="20"/>
      <c r="I27" s="40"/>
      <c r="J27" s="4"/>
    </row>
    <row r="28" s="1" customFormat="1" spans="1:10">
      <c r="A28" s="27"/>
      <c r="B28" s="40"/>
      <c r="C28" s="40"/>
      <c r="D28" s="40"/>
      <c r="E28" s="40"/>
      <c r="F28" s="40"/>
      <c r="G28" s="19"/>
      <c r="H28" s="20"/>
      <c r="I28" s="40"/>
      <c r="J28" s="4"/>
    </row>
    <row r="29" s="1" customFormat="1" spans="1:10">
      <c r="A29" s="27"/>
      <c r="B29" s="40"/>
      <c r="C29" s="40"/>
      <c r="D29" s="40"/>
      <c r="E29" s="40"/>
      <c r="F29" s="40"/>
      <c r="G29" s="19"/>
      <c r="H29" s="20"/>
      <c r="I29" s="40"/>
      <c r="J29" s="4"/>
    </row>
    <row r="30" s="1" customFormat="1" spans="1:10">
      <c r="A30" s="27"/>
      <c r="B30" s="40"/>
      <c r="C30" s="40"/>
      <c r="D30" s="40"/>
      <c r="E30" s="40"/>
      <c r="F30" s="40"/>
      <c r="G30" s="19"/>
      <c r="H30" s="20"/>
      <c r="I30" s="40"/>
      <c r="J30" s="4"/>
    </row>
    <row r="31" s="1" customFormat="1" spans="1:10">
      <c r="A31" s="21"/>
      <c r="B31" s="40"/>
      <c r="C31" s="40"/>
      <c r="D31" s="40"/>
      <c r="E31" s="40"/>
      <c r="F31" s="40"/>
      <c r="G31" s="19"/>
      <c r="H31" s="20"/>
      <c r="I31" s="40"/>
      <c r="J31" s="4"/>
    </row>
    <row r="32" s="1" customFormat="1" ht="409.5" hidden="1" customHeight="1" spans="1:10">
      <c r="A32" s="4"/>
      <c r="B32" s="4"/>
      <c r="C32" s="4"/>
      <c r="D32" s="4"/>
      <c r="E32" s="4"/>
      <c r="F32" s="4"/>
      <c r="G32" s="4"/>
      <c r="H32" s="4"/>
      <c r="I32" s="4"/>
      <c r="J32" s="4"/>
    </row>
    <row r="33" spans="1:1">
      <c r="A33" s="41" t="s">
        <v>413</v>
      </c>
    </row>
  </sheetData>
  <mergeCells count="43">
    <mergeCell ref="A2:I2"/>
    <mergeCell ref="A3:G3"/>
    <mergeCell ref="B4:E4"/>
    <mergeCell ref="G4:I4"/>
    <mergeCell ref="B5:H5"/>
    <mergeCell ref="C6:H6"/>
    <mergeCell ref="C7:H7"/>
    <mergeCell ref="C8:H8"/>
    <mergeCell ref="F9:H9"/>
    <mergeCell ref="C11:E11"/>
    <mergeCell ref="C12:E12"/>
    <mergeCell ref="C13:E13"/>
    <mergeCell ref="C14:E14"/>
    <mergeCell ref="C15:E15"/>
    <mergeCell ref="F18:H18"/>
    <mergeCell ref="F19:H19"/>
    <mergeCell ref="F20:H20"/>
    <mergeCell ref="F21:H21"/>
    <mergeCell ref="F22:H22"/>
    <mergeCell ref="F23:H23"/>
    <mergeCell ref="F24:H24"/>
    <mergeCell ref="F25:H25"/>
    <mergeCell ref="F26:H26"/>
    <mergeCell ref="F27:H27"/>
    <mergeCell ref="F28:H28"/>
    <mergeCell ref="F29:H29"/>
    <mergeCell ref="F30:H30"/>
    <mergeCell ref="F31:H31"/>
    <mergeCell ref="A6:A7"/>
    <mergeCell ref="A9:A10"/>
    <mergeCell ref="A11:A15"/>
    <mergeCell ref="A16:A31"/>
    <mergeCell ref="B9:B10"/>
    <mergeCell ref="B16:B17"/>
    <mergeCell ref="C16:C17"/>
    <mergeCell ref="D9:D10"/>
    <mergeCell ref="D16:D17"/>
    <mergeCell ref="E16:E17"/>
    <mergeCell ref="F16:F17"/>
    <mergeCell ref="G16:G17"/>
    <mergeCell ref="H16:H17"/>
    <mergeCell ref="I9:I10"/>
    <mergeCell ref="I16:I1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2025-02-06T07:09:00Z</dcterms:created>
  <dcterms:modified xsi:type="dcterms:W3CDTF">2025-03-14T05:29:22Z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2A6FA365FFDD4825BBA6359C5B31E888_13</vt:lpwstr>
  </property>
  <property fmtid="{D5CDD505-2E9C-101B-9397-08002B2CF9AE}" pid="3" name="KSOProductBuildVer">
    <vt:lpwstr>2052-12.1.0.20305</vt:lpwstr>
  </property>
</Properties>
</file>