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tabRatio="894" firstSheet="10"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calcChain.xml><?xml version="1.0" encoding="utf-8"?>
<calcChain xmlns="http://schemas.openxmlformats.org/spreadsheetml/2006/main">
  <c r="B8" i="18"/>
  <c r="B7"/>
  <c r="A3"/>
  <c r="A2"/>
  <c r="G6" i="17"/>
  <c r="F6"/>
  <c r="E6"/>
  <c r="A4"/>
  <c r="A3"/>
  <c r="A4" i="16"/>
  <c r="A3"/>
  <c r="A4" i="15"/>
  <c r="A3"/>
  <c r="A4" i="14"/>
  <c r="A3"/>
  <c r="A3" i="13"/>
  <c r="A4" i="12"/>
  <c r="A3"/>
  <c r="A4" i="11"/>
  <c r="A3"/>
  <c r="A4" i="10"/>
  <c r="A3"/>
  <c r="A4" i="9"/>
  <c r="A3"/>
  <c r="A4" i="8"/>
  <c r="A3"/>
  <c r="A3" i="7"/>
  <c r="A4" i="6"/>
  <c r="A3"/>
  <c r="A3" i="5"/>
  <c r="A3" i="4"/>
  <c r="A4" i="3"/>
  <c r="A3"/>
  <c r="A4" i="2"/>
  <c r="A3"/>
  <c r="A4" i="1"/>
  <c r="A3"/>
</calcChain>
</file>

<file path=xl/sharedStrings.xml><?xml version="1.0" encoding="utf-8"?>
<sst xmlns="http://schemas.openxmlformats.org/spreadsheetml/2006/main" count="1658" uniqueCount="608">
  <si>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</si>
  <si>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</si>
  <si>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</si>
  <si>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</si>
  <si>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</si>
  <si>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</si>
  <si>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</si>
  <si>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</si>
  <si>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</si>
  <si>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</si>
  <si>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</si>
  <si>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</si>
  <si>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</si>
  <si>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</si>
  <si>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</si>
  <si>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</si>
  <si>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</si>
  <si>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</si>
  <si>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</si>
  <si>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</si>
  <si>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</si>
  <si>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</si>
  <si>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</si>
  <si>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</si>
  <si>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</si>
  <si>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</si>
  <si>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</si>
  <si>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</si>
  <si>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</si>
  <si>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</si>
  <si>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</si>
  <si>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</si>
  <si>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</si>
  <si>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</si>
  <si>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</si>
  <si>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</si>
  <si>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</si>
  <si>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</si>
  <si>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</si>
  <si>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</si>
  <si>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</si>
  <si>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</si>
  <si>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</si>
  <si>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</si>
  <si>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</si>
  <si>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</si>
  <si>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</si>
  <si>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</si>
  <si>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</si>
  <si>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</si>
  <si>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</si>
  <si>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</si>
  <si>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</si>
  <si>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</si>
  <si>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</si>
  <si>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</si>
  <si>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</si>
  <si>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</si>
  <si>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</si>
  <si>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</si>
  <si>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</si>
  <si>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</si>
  <si>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</si>
  <si>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</si>
  <si>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</si>
  <si>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</si>
  <si>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</si>
  <si>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</si>
  <si>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</si>
  <si>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360</t>
  </si>
  <si>
    <t>昆明市晋宁区政务服务管理局</t>
  </si>
  <si>
    <t>360001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</si>
  <si>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</si>
  <si>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</si>
  <si>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</si>
  <si>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</si>
  <si>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</si>
  <si>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</si>
  <si>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</si>
  <si>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</si>
  <si>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</si>
  <si>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</si>
  <si>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</si>
  <si>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</si>
  <si>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</si>
  <si>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</si>
  <si>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</si>
  <si>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</si>
  <si>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</si>
  <si>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</si>
  <si>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</si>
  <si>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</si>
  <si>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</si>
  <si>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</si>
  <si>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</si>
  <si>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</si>
  <si>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</si>
  <si>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</si>
  <si>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</si>
  <si>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</si>
  <si>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</si>
  <si>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</si>
  <si>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</si>
  <si>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</si>
  <si>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2010302</t>
  </si>
  <si>
    <t>一般行政管理事务</t>
  </si>
  <si>
    <t>2010350</t>
  </si>
  <si>
    <t>事业运行</t>
  </si>
  <si>
    <t>2010399</t>
  </si>
  <si>
    <t>其他政府办公厅（室）及相关机构事务支出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</si>
  <si>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</si>
  <si>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</si>
  <si>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</si>
  <si>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</si>
  <si>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</si>
  <si>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</si>
  <si>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</si>
  <si>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</si>
  <si>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</si>
  <si>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</si>
  <si>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</si>
  <si>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</si>
  <si>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</si>
  <si>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</si>
  <si>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</si>
  <si>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</si>
  <si>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</si>
  <si>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</si>
  <si>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</si>
  <si>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</si>
  <si>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</si>
  <si>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</si>
  <si>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</si>
  <si>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</si>
  <si>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</si>
  <si>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</si>
  <si>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</si>
  <si>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</si>
  <si>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</si>
  <si>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单位名称：昆明市晋宁区政务服务管理局</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</si>
  <si>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</si>
  <si>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</si>
  <si>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</si>
  <si>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</si>
  <si>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</si>
  <si>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</si>
  <si>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</si>
  <si>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</si>
  <si>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</si>
  <si>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</si>
  <si>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</si>
  <si>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</si>
  <si>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</si>
  <si>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</si>
  <si>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</si>
  <si>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</si>
  <si>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</si>
  <si>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</si>
  <si>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</si>
  <si>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</si>
  <si>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</si>
  <si>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</si>
  <si>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</si>
  <si>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</si>
  <si>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</si>
  <si>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</si>
  <si>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</si>
  <si>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</si>
  <si>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</si>
  <si>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</si>
  <si>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</si>
  <si>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</si>
  <si>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</si>
  <si>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</si>
  <si>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</si>
  <si>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</si>
  <si>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</si>
  <si>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</si>
  <si>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</si>
  <si>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</si>
  <si>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</si>
  <si>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</si>
  <si>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</si>
  <si>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</si>
  <si>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</si>
  <si>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</si>
  <si>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</si>
  <si>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</si>
  <si>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</si>
  <si>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</si>
  <si>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</si>
  <si>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</si>
  <si>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</si>
  <si>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</si>
  <si>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</si>
  <si>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</si>
  <si>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</si>
  <si>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</si>
  <si>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</si>
  <si>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</si>
  <si>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</si>
  <si>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</si>
  <si>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</si>
  <si>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</si>
  <si>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530122210000000003576</t>
  </si>
  <si>
    <t>行政人员支出工资</t>
  </si>
  <si>
    <t>30101</t>
  </si>
  <si>
    <t>基本工资</t>
  </si>
  <si>
    <t>30102</t>
  </si>
  <si>
    <t>津贴补贴</t>
  </si>
  <si>
    <t>30103</t>
  </si>
  <si>
    <t>奖金</t>
  </si>
  <si>
    <t>530122210000000003577</t>
  </si>
  <si>
    <t>事业人员支出工资</t>
  </si>
  <si>
    <t>30107</t>
  </si>
  <si>
    <t>绩效工资</t>
  </si>
  <si>
    <t>530122210000000003578</t>
  </si>
  <si>
    <t>社会保障缴费</t>
  </si>
  <si>
    <t>30108</t>
  </si>
  <si>
    <t>机关事业单位基本养老保险缴费</t>
  </si>
  <si>
    <t>30110</t>
  </si>
  <si>
    <t>职工基本医疗保险缴费</t>
  </si>
  <si>
    <t>30111</t>
  </si>
  <si>
    <t>公务员医疗补助缴费</t>
  </si>
  <si>
    <t>30112</t>
  </si>
  <si>
    <t>其他社会保障缴费</t>
  </si>
  <si>
    <t>530122210000000003579</t>
  </si>
  <si>
    <t>30113</t>
  </si>
  <si>
    <t>530122210000000003582</t>
  </si>
  <si>
    <t>公车购置及运维费</t>
  </si>
  <si>
    <t>30231</t>
  </si>
  <si>
    <t>公务用车运行维护费</t>
  </si>
  <si>
    <t>530122210000000003583</t>
  </si>
  <si>
    <t>30217</t>
  </si>
  <si>
    <t>530122210000000003584</t>
  </si>
  <si>
    <t>公务交通补贴</t>
  </si>
  <si>
    <t>30239</t>
  </si>
  <si>
    <t>其他交通费用</t>
  </si>
  <si>
    <t>530122210000000003585</t>
  </si>
  <si>
    <t>工会经费</t>
  </si>
  <si>
    <t>30228</t>
  </si>
  <si>
    <t>530122210000000003586</t>
  </si>
  <si>
    <t>一般公用经费</t>
  </si>
  <si>
    <t>30201</t>
  </si>
  <si>
    <t>办公费</t>
  </si>
  <si>
    <t>30211</t>
  </si>
  <si>
    <t>差旅费</t>
  </si>
  <si>
    <t>30227</t>
  </si>
  <si>
    <t>委托业务费</t>
  </si>
  <si>
    <t>30229</t>
  </si>
  <si>
    <t>福利费</t>
  </si>
  <si>
    <t>530122231100001219873</t>
  </si>
  <si>
    <t>离退休人员支出</t>
  </si>
  <si>
    <t>30305</t>
  </si>
  <si>
    <t>生活补助</t>
  </si>
  <si>
    <t>530122231100001435409</t>
  </si>
  <si>
    <t>行政人员绩效奖励</t>
  </si>
  <si>
    <t>530122231100001435410</t>
  </si>
  <si>
    <t>事业人员绩效奖励</t>
  </si>
  <si>
    <t>530122241100002242002</t>
  </si>
  <si>
    <t>其他人员支出</t>
  </si>
  <si>
    <t>30199</t>
  </si>
  <si>
    <t>其他工资福利支出</t>
  </si>
  <si>
    <t>预算05-1表</t>
  </si>
  <si>
    <t>项目分类</t>
  </si>
  <si>
    <t>项目单位</t>
  </si>
  <si>
    <t>经济科目编码</t>
  </si>
  <si>
    <t>经济科目名称</t>
  </si>
  <si>
    <t>本年拨款</t>
  </si>
  <si>
    <t>其中：本次下达</t>
  </si>
  <si>
    <t>专项业务类</t>
  </si>
  <si>
    <t>530122221100000331144</t>
  </si>
  <si>
    <t>晋宁区政务服务中心一体化管理专项经费</t>
  </si>
  <si>
    <t>事业发展类</t>
  </si>
  <si>
    <t>530122210000000001920</t>
  </si>
  <si>
    <t>优化营商环境专项经费</t>
  </si>
  <si>
    <t>530122210000000001985</t>
  </si>
  <si>
    <t>政务大厅运转经费</t>
  </si>
  <si>
    <t>530122210000000002132</t>
  </si>
  <si>
    <t>新开办企业免费刻章专项资金</t>
  </si>
  <si>
    <t>530122221100000334411</t>
  </si>
  <si>
    <t>昆明市晋宁区公共资源交易中心运行经费</t>
  </si>
  <si>
    <t>530122241100002206402</t>
  </si>
  <si>
    <t>重大项目服务接待室改造经费</t>
  </si>
  <si>
    <t>预算05-2表</t>
  </si>
  <si>
    <t>项目年度绩效目标</t>
  </si>
  <si>
    <t>一级指标</t>
  </si>
  <si>
    <t>二级指标</t>
  </si>
  <si>
    <t>三级指标</t>
  </si>
  <si>
    <t>指标性质</t>
  </si>
  <si>
    <t>指标值</t>
  </si>
  <si>
    <t>度量单位</t>
  </si>
  <si>
    <t>指标属性</t>
  </si>
  <si>
    <t>指标内容</t>
  </si>
  <si>
    <t>购买一批重大项目服务接待室展示架及相关展示物品，具体为展示浮雕1套、展示架1个、文化展示框22块。</t>
  </si>
  <si>
    <t>产出指标</t>
  </si>
  <si>
    <t>数量指标</t>
  </si>
  <si>
    <t>接待企业数</t>
  </si>
  <si>
    <t>&gt;=</t>
  </si>
  <si>
    <t>30</t>
  </si>
  <si>
    <t>次</t>
  </si>
  <si>
    <t>定量指标</t>
  </si>
  <si>
    <t>反映接待企业数量</t>
  </si>
  <si>
    <t>质量指标</t>
  </si>
  <si>
    <t>领办、帮办、代办服务质量</t>
  </si>
  <si>
    <t>95</t>
  </si>
  <si>
    <t>%</t>
  </si>
  <si>
    <t>反映领办、帮办、代办服务质量</t>
  </si>
  <si>
    <t>成本指标</t>
  </si>
  <si>
    <t>经济成本指标</t>
  </si>
  <si>
    <t>&lt;=</t>
  </si>
  <si>
    <t>万元</t>
  </si>
  <si>
    <t>反映改造重大项目接待室成本</t>
  </si>
  <si>
    <t>效益指标</t>
  </si>
  <si>
    <t>社会效益</t>
  </si>
  <si>
    <t>有效减轻企业行政审批负担，加快项目落地建设</t>
  </si>
  <si>
    <t>=</t>
  </si>
  <si>
    <t>让企业花最少的精力、用最短的时间、办理完成行政审批手续。</t>
  </si>
  <si>
    <t>定性指标</t>
  </si>
  <si>
    <t>反映给企业带来的便利，为社会带来效益。</t>
  </si>
  <si>
    <t>满意度指标</t>
  </si>
  <si>
    <t>服务对象满意度</t>
  </si>
  <si>
    <t>企业对领办、帮办、代办服务满意度</t>
  </si>
  <si>
    <t>反映企业对领办、帮办、代办服务满意度</t>
  </si>
  <si>
    <t>为进一步提升政务服务能力，不断优化政务服务营商环境，聘请专业机构对政务服务大厅及系统平台的管理，建设全感知、全响应、全服务平台，提供规范、精准、智能的政务管理服务，为政府科学决策提供数据智能化支撑，提升数字化、智能化、便利化水平。</t>
  </si>
  <si>
    <t>聘请专业机构</t>
  </si>
  <si>
    <t>个</t>
  </si>
  <si>
    <t>反映聘请机构数量</t>
  </si>
  <si>
    <t>聘请专业机构管理水平</t>
  </si>
  <si>
    <t>95%</t>
  </si>
  <si>
    <t>反映聘请机构管理水平</t>
  </si>
  <si>
    <t>时效指标</t>
  </si>
  <si>
    <t>管理合同期</t>
  </si>
  <si>
    <t>年</t>
  </si>
  <si>
    <t>反映聘请机构管理签订的合同期。</t>
  </si>
  <si>
    <t>为政府科学决策提供数据智能化支撑，提升数字化、智能化、便利化水平</t>
  </si>
  <si>
    <t>明显提升数字化、智能化、便利化水平</t>
  </si>
  <si>
    <t>反映提升水平。</t>
  </si>
  <si>
    <t>企业、群众满意度</t>
  </si>
  <si>
    <t>反映服务对象办理事项的满意度</t>
  </si>
  <si>
    <t>围绕破解企业投资生产经营中的“堵点”“痛点”，加快打造市场化、法治化、国际化营商环境，增强企业发展信心和竞争力，直接面向企业和群众申请办理的行政审批和公共服务事项，推动审批服务理念、制度、作风全方位深层次改革，最大限度减少企业和群众跑政府的次数，不断优化提升营商环境，切实增强政府公信力和执行力，推动政府治理体系和治理能力，建设人民满意的服务型政府。做好优化营商环境宣传、培训工作，为更好地服务群众、服务企业。</t>
  </si>
  <si>
    <t>公开发放宣传材料数量</t>
  </si>
  <si>
    <t>1500</t>
  </si>
  <si>
    <t>份</t>
  </si>
  <si>
    <t>反映制作宣材料的数量情况。</t>
  </si>
  <si>
    <t>优化提升营商环境政策宣传次数</t>
  </si>
  <si>
    <t>反映开展优化提升营商环境政策宣传工作的次数</t>
  </si>
  <si>
    <t>深化“放管服”改革、优化营商环境专题培训次数</t>
  </si>
  <si>
    <t>反映开展深化“放管服”改革、优化营商环境专题培训次数</t>
  </si>
  <si>
    <t>工作完成度</t>
  </si>
  <si>
    <t>严格按照各级各部门工作质量要求完成工作内容</t>
  </si>
  <si>
    <t>反映按照各级文件要求开展工作的质量</t>
  </si>
  <si>
    <t>及时性</t>
  </si>
  <si>
    <t>严格按照各级给部门工作时限要求完成工作任务</t>
  </si>
  <si>
    <t>反映晋宁区完成优化提升营商环境工作任务的及时性</t>
  </si>
  <si>
    <t>为企业破解投资生产经营中的“堵点”“痛点”次数</t>
  </si>
  <si>
    <t>反映为企业破解项目行政审批过程中存在困难的情况</t>
  </si>
  <si>
    <t>优化提升营商环境，增强政府公信力和执行力</t>
  </si>
  <si>
    <t>明显优化提升营商环境，切实增强政府公信力和执行力</t>
  </si>
  <si>
    <t>反映服务型政府的建设情况</t>
  </si>
  <si>
    <t>社会公众满意度</t>
  </si>
  <si>
    <t>反映社会公众对宣传的满意程度。</t>
  </si>
  <si>
    <t>优化提升晋宁区营商环境，为进驻晋宁区企业创造良好的开办氛围，让新开办企业真正感受到、体会到、享受到晋宁区“亲”“清”新型政商关系。</t>
  </si>
  <si>
    <t>免费为新开办企业刻章率</t>
  </si>
  <si>
    <t>100</t>
  </si>
  <si>
    <t>免费为新开办企业刻章率=实际免费刻章数/满足条件应免费刻章数</t>
  </si>
  <si>
    <t>免费提供印章符合质量标准</t>
  </si>
  <si>
    <t>反映免费为新办企业刻制的印章质量</t>
  </si>
  <si>
    <t>刻制印章时限</t>
  </si>
  <si>
    <t>0.5</t>
  </si>
  <si>
    <t>工作日</t>
  </si>
  <si>
    <t>反映为新开办企业提供免费刻章服务的时限</t>
  </si>
  <si>
    <t>经济效益</t>
  </si>
  <si>
    <t>降低新开办企业成本</t>
  </si>
  <si>
    <t>42.5</t>
  </si>
  <si>
    <t>反映为新开办企业降低成本数</t>
  </si>
  <si>
    <t>创建“亲”“清”新型政商关系</t>
  </si>
  <si>
    <t>创建“亲”“清”新型政商关系，提高新开办企业积极性</t>
  </si>
  <si>
    <t>反映晋宁区创建“亲”“清”新型政商关系情况及提高新开办企业积极性的效果</t>
  </si>
  <si>
    <t>接受服务企业满意度</t>
  </si>
  <si>
    <t>反映接受服务企业的满意度</t>
  </si>
  <si>
    <t>遵循公开、公平、公正和诚实守信原则，利用好公共资源交易平台，不断完善公共资源交易场所设施建设，加强内部管理，着力构建竞争有序、健康和谐、交易便捷的公共资源交易市场。</t>
  </si>
  <si>
    <t>服务进场交易项目</t>
  </si>
  <si>
    <t>80</t>
  </si>
  <si>
    <t>反映2025年度服务进场交易项目数</t>
  </si>
  <si>
    <t>提供见证服务</t>
  </si>
  <si>
    <t>反映2025年度提供见证服务数量</t>
  </si>
  <si>
    <t>公共资源交易服务质量</t>
  </si>
  <si>
    <t>确保进场交易项目圆满完成</t>
  </si>
  <si>
    <t>反映2025年度公共资源服务质量</t>
  </si>
  <si>
    <t>提供公共资源交易服务时限</t>
  </si>
  <si>
    <t>严格按照进场交易项目时限提供服务</t>
  </si>
  <si>
    <t>反映提供公共资源交易服务时限</t>
  </si>
  <si>
    <t>公共资源交易成交金额</t>
  </si>
  <si>
    <t>30000</t>
  </si>
  <si>
    <t>反映2025年度公共资源交易成交额</t>
  </si>
  <si>
    <t>节约资金</t>
  </si>
  <si>
    <t>800</t>
  </si>
  <si>
    <t>反映2025年度公共资源项目进场交易节约的资金数量</t>
  </si>
  <si>
    <t>公共资源交易环境</t>
  </si>
  <si>
    <t>营造公平、公正、公开的公共资源交易环境</t>
  </si>
  <si>
    <t>反映2024年度公共资源交易环境提升情况</t>
  </si>
  <si>
    <t>进场交易项目的行政、企事业单位</t>
  </si>
  <si>
    <t>反映服务对象满意度</t>
  </si>
  <si>
    <t>为进一步方便企业、群众办事，优化办事环境。政务大厅保障所有引导标语摆放规范、醒目、全面，饮用水供应充足，免费复印、打印服务畅通，消防设备设置完善且性能良好，母婴室物品干净整洁，环境安静卫生，邮递业务和短信业务及时高效。</t>
  </si>
  <si>
    <t>政务服务事项</t>
  </si>
  <si>
    <t>1530</t>
  </si>
  <si>
    <t>反映投资项目审批服务事项数量</t>
  </si>
  <si>
    <t>免费邮寄证照比例</t>
  </si>
  <si>
    <t>免费邮寄证照比例=实际免费邮寄数/社会需求数</t>
  </si>
  <si>
    <t>办件准确率</t>
  </si>
  <si>
    <t>反映办件准确率，反映服务质量</t>
  </si>
  <si>
    <t>受理事项办结率</t>
  </si>
  <si>
    <t>反映受理事项办理成果</t>
  </si>
  <si>
    <t>在规定时限范围内完成工作任务</t>
  </si>
  <si>
    <t>反映工作完成的及时性</t>
  </si>
  <si>
    <t>“四减”成效</t>
  </si>
  <si>
    <t>”四减“ 工作做到“应减尽减”</t>
  </si>
  <si>
    <t>”四减“（减环节、减材料、减时限、减跑动次数） 工作做到”应减尽减“，降低办事成本</t>
  </si>
  <si>
    <t>行政审批服务效率</t>
  </si>
  <si>
    <t>明显提高行政审批服务效率</t>
  </si>
  <si>
    <t>反映服务对象对服务事项的满意度</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</si>
  <si>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</si>
  <si>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</si>
  <si>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</si>
  <si>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</si>
  <si>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</si>
  <si>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</si>
  <si>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</si>
  <si>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</si>
  <si>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</si>
  <si>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</si>
  <si>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</si>
  <si>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</si>
  <si>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</si>
  <si>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</si>
  <si>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</si>
  <si>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</si>
  <si>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复印纸采购项目</t>
  </si>
  <si>
    <t>复印纸</t>
  </si>
  <si>
    <t>箱</t>
  </si>
  <si>
    <t>公务用车加油服务采购</t>
  </si>
  <si>
    <t>车辆加油、添加燃料服务</t>
  </si>
  <si>
    <t>辆</t>
  </si>
  <si>
    <t>公务用车维修和保养采购</t>
  </si>
  <si>
    <t>车辆维修和保养服务</t>
  </si>
  <si>
    <t>公务用车保险服务采购</t>
  </si>
  <si>
    <t>机动车保险服务</t>
  </si>
  <si>
    <t>2023年晋宁区政务服务中心一体化运营服务采购项目</t>
  </si>
  <si>
    <t>其他商务服务</t>
  </si>
  <si>
    <t>2024年晋宁区政务服务中心一体化运营服务采购项目</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</si>
  <si>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</si>
  <si>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</si>
  <si>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</si>
  <si>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</si>
  <si>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</si>
  <si>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</si>
  <si>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</si>
  <si>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</si>
  <si>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2023年晋宁区政务服务中心一体化管理服务</t>
  </si>
  <si>
    <t>A1605 行业规范服务</t>
  </si>
  <si>
    <t>A 公共服务</t>
  </si>
  <si>
    <t>2024年晋宁区政务服务中心一体化管理服务</t>
  </si>
  <si>
    <t>预算09-1表</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</si>
  <si>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</si>
  <si>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</si>
  <si>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</si>
  <si>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</si>
  <si>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</si>
  <si>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</si>
  <si>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</si>
  <si>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</si>
  <si>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</si>
  <si>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</si>
  <si>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</si>
  <si>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</si>
  <si>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</si>
  <si>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A02 设备</t>
  </si>
  <si>
    <t>A02021099 其他打印机</t>
  </si>
  <si>
    <t>出证打印机</t>
  </si>
  <si>
    <t>台</t>
  </si>
  <si>
    <t>预算11表</t>
  </si>
  <si>
    <t>上级补助</t>
  </si>
  <si>
    <t>备注：因我单位无提前下达的上级转移支付补助项目支出预算，该表以空表进行公开。</t>
  </si>
  <si>
    <t>预算12表</t>
  </si>
  <si>
    <t>项目级次</t>
  </si>
  <si>
    <t>311 专项业务类</t>
  </si>
  <si>
    <t>本级</t>
  </si>
  <si>
    <t>313 事业发展类</t>
  </si>
  <si>
    <t>预算13表</t>
  </si>
  <si>
    <t>部门编码</t>
  </si>
  <si>
    <t>部门名称</t>
  </si>
  <si>
    <t>内容</t>
  </si>
  <si>
    <t>说明</t>
  </si>
  <si>
    <t>部门总体目标</t>
  </si>
  <si>
    <t>部门职责</t>
  </si>
  <si>
    <t>1.贯彻落实国家、省、市、区有关政务服务、公共资源交易、投资代办服务、行政审批制度改革等方针政策，持续深化“放管服”改革，进一步优化营商环境，促进政府职能转变，推进高质量发展。2.负责拟订、制定有关政务服务、公共资源交易、投资代办服务、行政审批制度改革、“放管服”改革及优化营商环境的政府规章和规范性文件，并组织实施和监督执行。3.负责牵头全区营商环境建设，推进营商环境提升优化。4.持续深化全区行政审批制度改革工作。牵头组织全区“放管服”改革、行政审批制度改革工作。承担行政审批改革实施意见、对策建议、工作措施、管理制度的拟订和组织实施工作。 5.牵头协调各进驻单位之间、进驻单位与综合窗口之间的工作关系。负责区级有关部门进驻区政务服务中心开展行政审批服务工作。加强对政务大厅、审批大厅及其工作人员的日常管理及监督，做好政治教育、学习培训、后勤保障和年度考核等工作。推进全区政务（为民）服务中心标准化建设。6.推进全区“互联网+政务服务+公共资源交易+投资服务+党群服务”及政务服务“一张网”建设。负责全区行政审批业务系统建设和管理，立项前初审及运维经费预算初核。整合行政审批网上服务大厅平台、投资项目审批在线监管平台等资源，依托昆明市“政务云”，建设昆明市政务服务网上平台（晋宁区）。7.加强对公共资源交易监督管理工作。履行对公共资源交易统一综合监督管理职责。负责工程建设招标条件备案及招标投标情况报告备案。管理招标代理工作、投标及竞买保证金、投资审批中介超市。推进远程异地评标、公共资源交易领域融资服务工作。8.推进政务服务、公共资源交易诚信体系建设。调解政务服务、公共资源交易活动中的争议及纠纷并受理投诉。对相关公共资源交易活动中涉嫌违反法律、法规和规定的行为进行调查处理。对公共资源交易领域严重失信主体实施联合惩戒。9.负责对全区政务服务、公共资源交易、投资代办服务、投资审批中介超市等业务工作进行指导、监督、督查。10.加强与上级部门的报告及沟通联系，承办上级政务服务、公共资源交易管理部门交办的工作。11.完成区委、区政府交办的其他任务。</t>
  </si>
  <si>
    <t>根据三定方案归纳</t>
  </si>
  <si>
    <t>加强政治思想学习、宣传，做好创文爱卫工作。做好本部门人员、公用经费保障，按规定落实干部职工各项待遇，支持部门正常履职。围绕区内各项工作任务及目标，按照转变职能、责权一致、强化服务、改进管理、提高效能的要求，不断创新管理体制机制，着力构建统一规范、公共透明的公共资源交易平台，推进远程异地评标常态化运行，优化远程评标场地的使用和管理，提高政府的社会管理水平和公共服务质量，构建竞争有序、健康和谐、交易便捷的公共资源交易市场，提高公共资源使用效益，实现各类公共资源交易活动依法开展、规范管理、阳光交易。强化产业营商环境聚合，推进“营商”与“产业”强关联，持续打通要素保障难点堵点，破除“中梗阻”问题，真正通过解决“一件事”、推动解决“一类事”，让经营主体有感有得，深化开展“局长坐诊接诉”，不断扩大助企纾困效能。持续实施权责清单的动态调整及乡镇（街道）赋权评估下放工作，推动政务服务事项向基层延伸，在更多领域更大范围实现“高效办成一件事”，满足企业和群众办事需求。持续擦亮“晋心办”政务服务品牌，进一步优化大厅窗口设置，深化分领域综合窗口建设，加强牵头协调力度，严格落实各项指标任务。</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</si>
  <si>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</si>
  <si>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</si>
  <si>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</si>
  <si>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</si>
  <si>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</si>
  <si>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</si>
  <si>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</si>
  <si>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</si>
  <si>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</si>
  <si>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</si>
  <si>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</si>
  <si>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保部门运转，保基本支出</t>
  </si>
  <si>
    <t>做好本部门人员、公用经费、正常运转经费保障，按规定落实干部职工各项待遇，支持部门正常履职</t>
  </si>
  <si>
    <t>建立健全政务服务管理机制，进一步深化我区”放管服“改革，优化营商环境</t>
  </si>
  <si>
    <t>围绕区内各项工作任务及目标，按照转变职能、责权一致、强化服务、改进管理、提高效能的要求，不断创新管理体制机制，着力构建统一规范、公共透明的公共资源交易平台，推进远程异地评标常态化运行，提高政府的社会管理水平和公共服务质量，构建竞争有序、健康和谐、交易便捷的公共资源交易市场，提高公共资源使用效益，实现各类公共资源交易活动依法开展、规范管理、阳光交易。切实抓好云南省投资审批中介超市信息化管理系统平台的操作运行管理，加大跟踪督促力度，提升中介超市服务效能，优化投资环境。着力围绕破解企业投资生产经营中的“堵点”、“痛点”，加快打造市场化、法治化、国际化营商环境，增强企业发展信心和竞争力，直接面向企业和群众申请办理的行政审批和公共服务事项，推动审批服务理念、制度、作风全方位深层次改革，最大限度减少企业和群众跑政府的次数，不断优化提升营商环境，切实增强政府公信力和执行力，推动政府治理体系和治理能力，建设人民满意的服务型政府。</t>
  </si>
  <si>
    <t>三、部门整体支出绩效指标</t>
  </si>
  <si>
    <t>绩效指标</t>
  </si>
  <si>
    <t>评（扣）分标准</t>
  </si>
  <si>
    <t>绩效指标设定依据及指标值数据来源</t>
  </si>
  <si>
    <t xml:space="preserve">二级指标 </t>
  </si>
  <si>
    <t>工资福利发放行政人数</t>
  </si>
  <si>
    <t>人</t>
  </si>
  <si>
    <t>实际发放人数/应发放人数×指标分值</t>
  </si>
  <si>
    <t>反映部门（单位）实际发放工资人员数量。工资福利包括：行政人员工资、社会保险、住房公积金、职业年金等。</t>
  </si>
  <si>
    <t>绩效指标设定依据：《云南省省级部门预算基本支出核定方案》。指标值数据来源：人员信息表</t>
  </si>
  <si>
    <t>工资福利发放事业人数</t>
  </si>
  <si>
    <t>19</t>
  </si>
  <si>
    <t>反映部门（单位）实际发放工资人员数量。工资福利包括：事业人员工资、社会保险、住房公积金、职业年金等。</t>
  </si>
  <si>
    <t>供养离（退）休人员数</t>
  </si>
  <si>
    <t>反映财政供养部门（单位）离（退）休人员数量。</t>
  </si>
  <si>
    <t>政务服务事项数</t>
  </si>
  <si>
    <t>1300</t>
  </si>
  <si>
    <t>政务服务事项&gt;=1300个得满分，＜100酌情扣分</t>
  </si>
  <si>
    <t>反映政务服务事项数量</t>
  </si>
  <si>
    <t>《昆明市人民政府关于进一步优化提升一体化政务服务能力的通知》、《2021年昆明市营商环境“政务服务”指标实施细则》文件</t>
  </si>
  <si>
    <t>免费邮寄证照比例&gt;=100%得满分，＜100%酌情扣分，＜70%不得分</t>
  </si>
  <si>
    <t>公开发放宣传材料数量&gt;=1500得满分，＜1500份酌情扣分，不发放宣传材料不得分</t>
  </si>
  <si>
    <t>《中共云南省委办公厅、云南省人民政府办公厅关于印发〈云南省打造一流营商环境三年行动计划（2022—2024年）〉的通知》（云办发〔2022〕32号）、《云南省人民政府办公厅关于印发〈云南省营商环境全面提质年行动方案〉的通知》（云政办发〔2023〕16号）、《中共昆明市委办公室、昆明市人民政府办公室关于印发〈昆明市全面优化提升营商环境三年攻坚行动方案（2022—2024年）〉的通知》（昆办发〔2022〕27号）、《昆明市人民政府办公室关于印发〈昆明市落实优化提升营商环境三年攻坚行动2023全面提质年工作意见〉的通知》（昆政办〔2023〕15号）、《中共昆明市委办公室 昆明市人民政府办公室关于深入开展“三个听取”行动健全完善政企联系机制的通知》文件</t>
  </si>
  <si>
    <t>优化提升营商环境政策专题培训次数</t>
  </si>
  <si>
    <t>优化提升营商环境政策专题培训次数≥1次得满分，不开展不得分</t>
  </si>
  <si>
    <t>反映开展优化提升营商环境政策专题培训次数</t>
  </si>
  <si>
    <t>免费为新开办企业刻章率=100%得满分，90%≤免费为新开办企业刻章率小于100酌情扣分，免费为新开办企业刻章率＜90%不得分</t>
  </si>
  <si>
    <t>《关于为新开办企业免费刻制印章的通知》（昆营商办发〔2020〕1号）、新开办企业免费刻章协议</t>
  </si>
  <si>
    <t>50</t>
  </si>
  <si>
    <t>服务进场交易项目≥50个得满分，服务进场交易项目＜50个酌情扣分</t>
  </si>
  <si>
    <t>反映本年度服务进场交易项目数</t>
  </si>
  <si>
    <t>依据《关于成立晋宁县公共资源交易中心的通知》（晋机编[2012]27号）、《云南省发展和改革委员会关于印发云南省公共资源交易平台服务标准（试行）》（云发改交易管理【2022】644号）通知文件及本年实际业务情况</t>
  </si>
  <si>
    <t>开展公共资源交易监督检查（核查）次数</t>
  </si>
  <si>
    <t>开展公共资源交易监督检查（核查）次数≥1次得满分，否则不得分</t>
  </si>
  <si>
    <t>反映检查核查的次数情况</t>
  </si>
  <si>
    <t>《昆明市晋宁区公共资源交易监督管理办法》</t>
  </si>
  <si>
    <t>完成公共资源交易监督检查（核查）报告</t>
  </si>
  <si>
    <t>完成公共资源交易监督检查（核查）报告≥1份得满分，否则不得分</t>
  </si>
  <si>
    <t>反映检查核查形成的报告（总结）个数。</t>
  </si>
  <si>
    <t>聘请专业机构=1得满分，未聘专业机构不得分</t>
  </si>
  <si>
    <t>反映聘专业机构数量</t>
  </si>
  <si>
    <t>《关于给予区政务服务中心政务服务一体化经费的批复》、关于印发《昆明市全面落实政务服务标准化规范化便利化暨2022年营商环境“政务服务”指标攻坚工作方案》的通知、晋宁区政务服务一体化运营服务采购项目合同书</t>
  </si>
  <si>
    <t>办件准确率量&gt;=95%得满分，＜95%酌情扣分，＜70%不得分</t>
  </si>
  <si>
    <t>受理事项办结率&gt;=95%得满分，＜95%酌情扣分，＜70%不得分</t>
  </si>
  <si>
    <t>公共资源交易监督检查（核查）任务完成率</t>
  </si>
  <si>
    <t>公共资源交易监督检查（核查）任务完成率≥100%得满分，＜100%酌情扣分</t>
  </si>
  <si>
    <t>反映检查工作的执行情况。</t>
  </si>
  <si>
    <t>免费提供印章95%以上符合质量标准得满分，否则不得分</t>
  </si>
  <si>
    <t>办件及时性</t>
  </si>
  <si>
    <t>在规定时限范围内完成工作任务得满分，否则酌情扣分</t>
  </si>
  <si>
    <t>各级各部门对开展各项工作任务的时限要求</t>
  </si>
  <si>
    <t>刻制印章时限≤0.5得满分，否则不得分</t>
  </si>
  <si>
    <t>《关于为新开办企业免费刻制印章的通知》（昆营商办发〔2020〕1号）、新开办企业免费刻章补充协议</t>
  </si>
  <si>
    <t>四减（减环节、减材料、减时限、减跑动次数） 工作做到应减尽减</t>
  </si>
  <si>
    <t>根据工作成效酌情扣分</t>
  </si>
  <si>
    <t>四减（减环节、减材料、减时限、减跑动次数） 工作做到”应减尽减“，降低办事成本</t>
  </si>
  <si>
    <t>200000</t>
  </si>
  <si>
    <t>元</t>
  </si>
  <si>
    <t>根据任务完成情况酌情扣分</t>
  </si>
  <si>
    <t>部门运转</t>
  </si>
  <si>
    <t>部门全年正常运转</t>
  </si>
  <si>
    <t>部门全年正常运转，得分，反之，不得分</t>
  </si>
  <si>
    <t>反映部门（单位）运转情况</t>
  </si>
  <si>
    <t>指标值数据来源：部门年度工作总结及相关考核情况</t>
  </si>
  <si>
    <t>规范招标投标活动</t>
  </si>
  <si>
    <t>规范招标投标活动，保护国家利益、社会公共利益和招标投标活动当事人利益</t>
  </si>
  <si>
    <t>反映招标投标活动的规范情况。</t>
  </si>
  <si>
    <t>为企业提能增效</t>
  </si>
  <si>
    <t>持续打通要素保障难点堵点</t>
  </si>
  <si>
    <t>《昆明市进一步优化提升营商环境的实施意见》《昆明市营商环境提升十大行动》（昆办发【2019】24号、《昆明市全面提升一流营商环境工作方案》（市委办【2020】39号）、《云南省人民政府办公厅关下载印发云南省2021年深化“放管服”改革优化营商环境工作要点的通知》（云政办发[2021]19号文件）、《昆明市人民政府办公室关于印发昆明市2021年全面优化提升营商环境行动方案的通知》（昆政办[2021]40号文件）文件</t>
  </si>
  <si>
    <t>优化营商环境</t>
  </si>
  <si>
    <t>增强政府公信力和执行力，建设人民满意的服务型政府</t>
  </si>
  <si>
    <t>反映优化营商环境成效</t>
  </si>
  <si>
    <t>减轻企业行政审批负担，加快项目落地建设</t>
  </si>
  <si>
    <t>让企业花最少的精力、用最短的时间办完行政审批手续</t>
  </si>
  <si>
    <t>反映给企业带来的便利，为社会带来效益</t>
  </si>
  <si>
    <t>《昆明市晋宁区投资服务中心领办、帮办、代办服务制度（试行）》、本年度开展此项工作的实际情况</t>
  </si>
  <si>
    <t>公共资源交易市场秩序</t>
  </si>
  <si>
    <t>营造风清气正的公共资源交易市场，实现阳光交易</t>
  </si>
  <si>
    <t>反映公共资源交易市场秩序</t>
  </si>
  <si>
    <t>《昆明市晋宁区公共资源交易监督管理办法》，持续推进协同监管、做好事中事后监管</t>
  </si>
  <si>
    <t>可持续影响</t>
  </si>
  <si>
    <t>问题整改落实率</t>
  </si>
  <si>
    <t>90</t>
  </si>
  <si>
    <t>问题整改落实率≥90%得满分，70≤问题整改落实率＜90酌情扣分，问题整改落实率＜70%不得分</t>
  </si>
  <si>
    <t>反映检查核查发现问题的整改落实情况。</t>
  </si>
  <si>
    <t>检查核查报告</t>
  </si>
  <si>
    <t>单位人员满意度</t>
  </si>
  <si>
    <t>① 满意度≥90%，得满分；② 满意度介于60%（含）至90%（不含）之间，满意度×指标分值；③ 满意度＜60%，不得分</t>
  </si>
  <si>
    <t>反映部门（单位）人员对工资福利发放的满意程度。</t>
  </si>
  <si>
    <t>调查问卷</t>
  </si>
  <si>
    <t>① 满意度≥90%，得满分；② 满意度介于60%（含）至90%（不含）之间，满意度×指标分值；③ 满意度＜60%，不得分。</t>
  </si>
  <si>
    <t>反映社会公众对部门（单位）履职情况的满意程度。</t>
  </si>
  <si>
    <t>办件评价系统</t>
  </si>
</sst>
</file>

<file path=xl/styles.xml><?xml version="1.0" encoding="utf-8"?>
<styleSheet xmlns="http://schemas.openxmlformats.org/spreadsheetml/2006/main">
  <numFmts count="4">
    <numFmt numFmtId="178" formatCode="yyyy\-mm\-dd"/>
    <numFmt numFmtId="179" formatCode="yyyy\-mm\-dd\ hh:mm:ss"/>
    <numFmt numFmtId="180" formatCode="#,##0.00;\-#,##0.00;;@"/>
    <numFmt numFmtId="181" formatCode="#,##0;\-#,##0;;@"/>
  </numFmts>
  <fonts count="26">
    <font>
      <sz val="11"/>
      <color theme="1"/>
      <name val="宋体"/>
      <charset val="134"/>
      <scheme val="minor"/>
    </font>
    <font>
      <sz val="10"/>
      <color indexed="8"/>
      <name val="Arial"/>
    </font>
    <font>
      <sz val="10"/>
      <name val="Arial"/>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sz val="10"/>
      <color indexed="8"/>
      <name val="宋体"/>
      <charset val="134"/>
    </font>
    <font>
      <b/>
      <sz val="23"/>
      <color rgb="FF000000"/>
      <name val="宋体"/>
      <charset val="134"/>
    </font>
    <font>
      <b/>
      <sz val="12"/>
      <color theme="1"/>
      <name val="宋体"/>
      <charset val="134"/>
      <scheme val="minor"/>
    </font>
    <font>
      <sz val="10"/>
      <color rgb="FF000000"/>
      <name val="Arial"/>
      <family val="2"/>
    </font>
    <font>
      <b/>
      <sz val="23.95"/>
      <color rgb="FF000000"/>
      <name val="宋体"/>
      <charset val="134"/>
    </font>
    <font>
      <b/>
      <sz val="12"/>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sz val="9"/>
      <name val="宋体"/>
      <charset val="134"/>
    </font>
    <font>
      <sz val="10"/>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1">
    <xf numFmtId="0" fontId="0" fillId="0" borderId="0"/>
    <xf numFmtId="179" fontId="23" fillId="0" borderId="1">
      <alignment horizontal="right" vertical="center"/>
    </xf>
    <xf numFmtId="178" fontId="23" fillId="0" borderId="1">
      <alignment horizontal="right" vertical="center"/>
    </xf>
    <xf numFmtId="10" fontId="23" fillId="0" borderId="1">
      <alignment horizontal="right" vertical="center"/>
    </xf>
    <xf numFmtId="180" fontId="23" fillId="0" borderId="1">
      <alignment horizontal="right" vertical="center"/>
    </xf>
    <xf numFmtId="49" fontId="23" fillId="0" borderId="1">
      <alignment horizontal="left" vertical="center" wrapText="1"/>
    </xf>
    <xf numFmtId="180" fontId="23" fillId="0" borderId="1">
      <alignment horizontal="right" vertical="center"/>
    </xf>
    <xf numFmtId="21" fontId="23" fillId="0" borderId="1">
      <alignment horizontal="right" vertical="center"/>
    </xf>
    <xf numFmtId="181" fontId="23" fillId="0" borderId="1">
      <alignment horizontal="right" vertical="center"/>
    </xf>
    <xf numFmtId="0" fontId="24" fillId="0" borderId="0"/>
    <xf numFmtId="0" fontId="23" fillId="0" borderId="0">
      <alignment vertical="top"/>
      <protection locked="0"/>
    </xf>
  </cellStyleXfs>
  <cellXfs count="317">
    <xf numFmtId="0" fontId="0" fillId="0" borderId="0" xfId="0" applyFont="1" applyBorder="1"/>
    <xf numFmtId="0" fontId="1" fillId="0" borderId="0" xfId="0" applyFont="1" applyFill="1" applyBorder="1" applyAlignment="1">
      <alignment vertical="center"/>
    </xf>
    <xf numFmtId="0" fontId="2" fillId="0" borderId="0" xfId="0" applyFont="1" applyFill="1" applyBorder="1" applyAlignment="1"/>
    <xf numFmtId="0" fontId="3" fillId="2" borderId="0" xfId="0" applyFont="1" applyFill="1" applyAlignment="1">
      <alignment horizontal="left" vertical="center"/>
    </xf>
    <xf numFmtId="0" fontId="5" fillId="2" borderId="1" xfId="0" applyFont="1" applyFill="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4" fontId="4" fillId="2" borderId="1" xfId="0" applyNumberFormat="1" applyFont="1" applyFill="1" applyBorder="1" applyAlignment="1" applyProtection="1">
      <alignment horizontal="right" vertical="center"/>
      <protection locked="0"/>
    </xf>
    <xf numFmtId="4" fontId="4" fillId="0" borderId="1" xfId="0" applyNumberFormat="1" applyFont="1" applyBorder="1" applyAlignment="1">
      <alignment horizontal="right" vertical="center"/>
    </xf>
    <xf numFmtId="49" fontId="9" fillId="0" borderId="1" xfId="5" applyFont="1">
      <alignment horizontal="left" vertical="center" wrapText="1"/>
    </xf>
    <xf numFmtId="49" fontId="10" fillId="0" borderId="1"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0" borderId="1" xfId="0" applyFont="1" applyBorder="1" applyAlignment="1">
      <alignment horizontal="center" vertical="center" wrapText="1"/>
    </xf>
    <xf numFmtId="0" fontId="7" fillId="2" borderId="1" xfId="0" applyFont="1" applyFill="1" applyBorder="1" applyAlignment="1">
      <alignment horizontal="center" vertical="center"/>
    </xf>
    <xf numFmtId="49" fontId="7" fillId="0" borderId="1" xfId="0" applyNumberFormat="1" applyFont="1" applyBorder="1" applyAlignment="1">
      <alignment vertical="center" wrapText="1"/>
    </xf>
    <xf numFmtId="0" fontId="7" fillId="0" borderId="1" xfId="0" applyFont="1" applyBorder="1" applyAlignment="1">
      <alignment vertical="center" wrapText="1"/>
    </xf>
    <xf numFmtId="0" fontId="0" fillId="0" borderId="0" xfId="0" applyFont="1" applyFill="1" applyBorder="1"/>
    <xf numFmtId="0" fontId="0" fillId="0" borderId="0" xfId="0" applyFont="1" applyFill="1" applyBorder="1" applyAlignment="1">
      <alignment horizontal="center" vertical="center"/>
    </xf>
    <xf numFmtId="49" fontId="5" fillId="0" borderId="0" xfId="0" applyNumberFormat="1" applyFont="1" applyFill="1" applyBorder="1"/>
    <xf numFmtId="0" fontId="4" fillId="0" borderId="0" xfId="0" applyFont="1" applyFill="1" applyBorder="1" applyAlignment="1" applyProtection="1">
      <alignment horizontal="right" vertical="center"/>
      <protection locked="0"/>
    </xf>
    <xf numFmtId="0" fontId="7" fillId="0" borderId="0" xfId="0" applyFont="1" applyFill="1" applyBorder="1"/>
    <xf numFmtId="0" fontId="4" fillId="0" borderId="0" xfId="0" applyFont="1" applyFill="1" applyBorder="1" applyAlignment="1" applyProtection="1">
      <alignment horizontal="right"/>
      <protection locked="0"/>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5" fillId="0" borderId="1" xfId="0" applyFont="1" applyFill="1" applyBorder="1" applyAlignment="1">
      <alignment horizontal="center" vertical="center"/>
    </xf>
    <xf numFmtId="180" fontId="9" fillId="0" borderId="1" xfId="6" applyFont="1" applyAlignment="1">
      <alignment horizontal="left" vertical="center"/>
    </xf>
    <xf numFmtId="180" fontId="9" fillId="0" borderId="1" xfId="6" applyFont="1">
      <alignment horizontal="right" vertical="center"/>
    </xf>
    <xf numFmtId="0" fontId="4" fillId="2" borderId="1" xfId="0" applyFont="1" applyFill="1" applyBorder="1" applyAlignment="1" applyProtection="1">
      <alignment horizontal="left" vertical="center"/>
      <protection locked="0"/>
    </xf>
    <xf numFmtId="180" fontId="9" fillId="0" borderId="1" xfId="0" applyNumberFormat="1" applyFont="1" applyBorder="1" applyAlignment="1">
      <alignment horizontal="right" vertical="center"/>
    </xf>
    <xf numFmtId="0" fontId="7" fillId="0" borderId="6"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4" fontId="4" fillId="0" borderId="1" xfId="0" applyNumberFormat="1" applyFont="1" applyFill="1" applyBorder="1" applyAlignment="1">
      <alignment horizontal="right" vertical="center" wrapText="1"/>
    </xf>
    <xf numFmtId="4" fontId="4" fillId="0" borderId="1" xfId="0" applyNumberFormat="1" applyFont="1" applyFill="1" applyBorder="1" applyAlignment="1" applyProtection="1">
      <alignment horizontal="right" vertical="center" wrapText="1"/>
      <protection locked="0"/>
    </xf>
    <xf numFmtId="0" fontId="13" fillId="0" borderId="0" xfId="0" applyFont="1" applyFill="1" applyBorder="1"/>
    <xf numFmtId="0" fontId="5" fillId="0" borderId="1" xfId="0" applyFont="1" applyFill="1" applyBorder="1" applyAlignment="1" applyProtection="1">
      <alignment horizontal="center" vertical="center"/>
      <protection locked="0"/>
    </xf>
    <xf numFmtId="4" fontId="9" fillId="0" borderId="1" xfId="6" applyNumberFormat="1" applyFont="1" applyFill="1" applyBorder="1">
      <alignment horizontal="right" vertical="center"/>
    </xf>
    <xf numFmtId="0" fontId="14" fillId="0" borderId="0" xfId="0" applyFont="1" applyFill="1" applyBorder="1" applyProtection="1">
      <protection locked="0"/>
    </xf>
    <xf numFmtId="0" fontId="14" fillId="0" borderId="0" xfId="0" applyFont="1" applyFill="1" applyBorder="1"/>
    <xf numFmtId="0" fontId="5" fillId="0" borderId="0" xfId="0" applyFont="1" applyFill="1" applyBorder="1" applyAlignment="1" applyProtection="1">
      <alignment horizontal="right"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protection locked="0"/>
    </xf>
    <xf numFmtId="0" fontId="4" fillId="0" borderId="1" xfId="0" applyFont="1" applyFill="1" applyBorder="1" applyAlignment="1" applyProtection="1">
      <alignment horizontal="center" wrapText="1"/>
      <protection locked="0"/>
    </xf>
    <xf numFmtId="0" fontId="4" fillId="0" borderId="1" xfId="0" applyFont="1" applyFill="1" applyBorder="1" applyAlignment="1">
      <alignment horizontal="center" wrapText="1"/>
    </xf>
    <xf numFmtId="0" fontId="4" fillId="0" borderId="1" xfId="0" applyFont="1" applyFill="1" applyBorder="1" applyAlignment="1" applyProtection="1">
      <alignment horizontal="center" vertical="center" wrapText="1"/>
      <protection locked="0"/>
    </xf>
    <xf numFmtId="0" fontId="4"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3" fontId="4" fillId="2" borderId="1" xfId="0" applyNumberFormat="1" applyFont="1" applyFill="1" applyBorder="1" applyAlignment="1" applyProtection="1">
      <alignment horizontal="right" vertical="center"/>
      <protection locked="0"/>
    </xf>
    <xf numFmtId="4" fontId="4" fillId="0" borderId="1" xfId="0" applyNumberFormat="1" applyFont="1" applyBorder="1" applyAlignment="1" applyProtection="1">
      <alignment horizontal="right" vertical="center"/>
      <protection locked="0"/>
    </xf>
    <xf numFmtId="0" fontId="4" fillId="0" borderId="0" xfId="0" applyFont="1" applyFill="1" applyBorder="1" applyAlignment="1" applyProtection="1">
      <alignment horizontal="right" vertic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4" fillId="0" borderId="1" xfId="0" applyFont="1" applyFill="1" applyBorder="1" applyAlignment="1">
      <alignment vertical="center" wrapText="1"/>
    </xf>
    <xf numFmtId="0" fontId="4" fillId="0" borderId="1" xfId="0" applyFont="1" applyFill="1" applyBorder="1" applyAlignment="1" applyProtection="1">
      <alignment horizontal="center" vertical="center"/>
      <protection locked="0"/>
    </xf>
    <xf numFmtId="0" fontId="13" fillId="0" borderId="0" xfId="0" applyFont="1" applyFill="1" applyBorder="1" applyAlignment="1">
      <alignment horizontal="left" vertical="center"/>
    </xf>
    <xf numFmtId="0" fontId="0" fillId="0" borderId="0" xfId="0" applyFont="1" applyFill="1" applyBorder="1" applyAlignment="1"/>
    <xf numFmtId="0" fontId="5" fillId="0" borderId="0" xfId="0" applyFont="1" applyFill="1" applyBorder="1" applyAlignment="1">
      <alignment horizontal="right" vertical="center"/>
    </xf>
    <xf numFmtId="0" fontId="7" fillId="0" borderId="9"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7" xfId="0" applyFont="1" applyFill="1" applyBorder="1" applyAlignment="1" applyProtection="1">
      <alignment horizontal="center" vertical="center"/>
      <protection locked="0"/>
    </xf>
    <xf numFmtId="180" fontId="9" fillId="0" borderId="1" xfId="0" applyNumberFormat="1" applyFont="1" applyFill="1" applyBorder="1" applyAlignment="1">
      <alignment horizontal="right" vertical="center"/>
    </xf>
    <xf numFmtId="0" fontId="13" fillId="0" borderId="0" xfId="0" applyFont="1" applyBorder="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wrapText="1"/>
    </xf>
    <xf numFmtId="0" fontId="5" fillId="0" borderId="0" xfId="0" applyFont="1" applyBorder="1" applyProtection="1">
      <protection locked="0"/>
    </xf>
    <xf numFmtId="0" fontId="4" fillId="0" borderId="0" xfId="0" applyFont="1" applyBorder="1" applyAlignment="1">
      <alignment vertical="center" wrapText="1"/>
    </xf>
    <xf numFmtId="0" fontId="4" fillId="0" borderId="0" xfId="0" applyFont="1" applyBorder="1" applyAlignment="1" applyProtection="1">
      <alignment vertical="center" wrapText="1"/>
      <protection locked="0"/>
    </xf>
    <xf numFmtId="0" fontId="7" fillId="0" borderId="12" xfId="0" applyFont="1" applyBorder="1" applyAlignment="1" applyProtection="1">
      <alignment horizontal="center" vertical="center"/>
      <protection locked="0"/>
    </xf>
    <xf numFmtId="0" fontId="7" fillId="0" borderId="12" xfId="0" applyFont="1" applyBorder="1" applyAlignment="1">
      <alignment horizontal="center" vertical="center" wrapText="1"/>
    </xf>
    <xf numFmtId="0" fontId="7"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12" xfId="0" applyFont="1" applyBorder="1" applyAlignment="1" applyProtection="1">
      <alignment horizontal="left" vertical="center"/>
      <protection locked="0"/>
    </xf>
    <xf numFmtId="0" fontId="4" fillId="0" borderId="12" xfId="0" applyFont="1" applyBorder="1" applyAlignment="1">
      <alignment horizontal="left" vertical="center" wrapText="1"/>
    </xf>
    <xf numFmtId="0" fontId="4" fillId="0" borderId="0" xfId="0" applyFont="1" applyBorder="1" applyAlignment="1" applyProtection="1">
      <alignment vertical="top" wrapText="1"/>
      <protection locked="0"/>
    </xf>
    <xf numFmtId="0" fontId="7" fillId="0" borderId="0" xfId="0" applyFont="1" applyBorder="1" applyAlignment="1">
      <alignment wrapText="1"/>
    </xf>
    <xf numFmtId="0" fontId="7" fillId="0" borderId="12" xfId="0" applyFont="1" applyBorder="1" applyAlignment="1" applyProtection="1">
      <alignment horizontal="center" vertical="center" wrapText="1"/>
      <protection locked="0"/>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right" wrapText="1"/>
      <protection locked="0"/>
    </xf>
    <xf numFmtId="0" fontId="7" fillId="0" borderId="0" xfId="0" applyFont="1" applyBorder="1" applyProtection="1">
      <protection locked="0"/>
    </xf>
    <xf numFmtId="0" fontId="7" fillId="0" borderId="0" xfId="0" applyFont="1" applyBorder="1"/>
    <xf numFmtId="181" fontId="9" fillId="0" borderId="1" xfId="8" applyNumberFormat="1" applyFont="1" applyBorder="1" applyAlignment="1">
      <alignment horizontal="center" vertical="center"/>
    </xf>
    <xf numFmtId="181" fontId="9" fillId="0" borderId="1" xfId="0" applyNumberFormat="1" applyFont="1" applyBorder="1" applyAlignment="1">
      <alignment horizontal="center" vertical="center"/>
    </xf>
    <xf numFmtId="3" fontId="4" fillId="0" borderId="12" xfId="0" applyNumberFormat="1" applyFont="1" applyBorder="1" applyAlignment="1">
      <alignment horizontal="right" vertical="center"/>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horizontal="right"/>
      <protection locked="0"/>
    </xf>
    <xf numFmtId="0" fontId="4" fillId="0" borderId="0" xfId="0" applyFont="1" applyBorder="1" applyAlignment="1">
      <alignment horizontal="right"/>
    </xf>
    <xf numFmtId="0" fontId="18" fillId="0" borderId="0" xfId="0" applyFont="1" applyFill="1" applyBorder="1" applyAlignment="1" applyProtection="1">
      <alignment horizontal="right"/>
      <protection locked="0"/>
    </xf>
    <xf numFmtId="49" fontId="18" fillId="0" borderId="0" xfId="0" applyNumberFormat="1" applyFont="1" applyFill="1" applyBorder="1" applyProtection="1">
      <protection locked="0"/>
    </xf>
    <xf numFmtId="0" fontId="5" fillId="0" borderId="0" xfId="0" applyFont="1" applyFill="1" applyBorder="1" applyAlignment="1">
      <alignment horizontal="right"/>
    </xf>
    <xf numFmtId="0" fontId="4" fillId="0" borderId="0" xfId="0" applyFont="1" applyFill="1" applyBorder="1" applyAlignment="1">
      <alignment horizontal="right"/>
    </xf>
    <xf numFmtId="49"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4" fillId="0" borderId="5" xfId="0" applyFont="1" applyFill="1" applyBorder="1" applyAlignment="1" applyProtection="1">
      <alignment horizontal="left" vertical="center" wrapText="1"/>
      <protection locked="0"/>
    </xf>
    <xf numFmtId="180" fontId="9" fillId="0" borderId="4"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pplyProtection="1">
      <alignment horizontal="center" vertical="center"/>
      <protection locked="0"/>
    </xf>
    <xf numFmtId="0" fontId="4" fillId="0" borderId="1" xfId="0" applyFont="1" applyBorder="1" applyAlignment="1">
      <alignment horizontal="left" vertical="center" wrapText="1" indent="1"/>
    </xf>
    <xf numFmtId="0" fontId="5" fillId="0" borderId="0" xfId="0" applyFont="1" applyFill="1" applyBorder="1" applyAlignment="1">
      <alignment vertical="top"/>
    </xf>
    <xf numFmtId="0" fontId="4" fillId="0" borderId="0" xfId="0" applyFont="1" applyFill="1" applyBorder="1" applyAlignment="1">
      <alignment horizontal="right" vertical="center"/>
    </xf>
    <xf numFmtId="0" fontId="5" fillId="0" borderId="0" xfId="0" applyFont="1" applyBorder="1" applyAlignment="1">
      <alignment vertical="top"/>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5" fillId="0" borderId="1" xfId="0" applyFont="1" applyBorder="1" applyAlignment="1" applyProtection="1">
      <alignment horizontal="center" vertical="center"/>
      <protection locked="0"/>
    </xf>
    <xf numFmtId="0" fontId="4" fillId="0" borderId="0" xfId="0" applyFont="1" applyFill="1" applyBorder="1" applyAlignment="1">
      <alignment horizontal="right" vertical="center" wrapText="1"/>
    </xf>
    <xf numFmtId="0" fontId="5" fillId="0" borderId="0" xfId="0" applyFont="1" applyBorder="1" applyAlignment="1">
      <alignment horizontal="right" vertical="center"/>
    </xf>
    <xf numFmtId="0" fontId="4" fillId="0" borderId="0" xfId="0" applyFont="1" applyBorder="1" applyAlignment="1">
      <alignment horizontal="right" vertical="center"/>
    </xf>
    <xf numFmtId="0" fontId="5" fillId="0" borderId="0" xfId="0" applyFont="1" applyBorder="1" applyAlignment="1">
      <alignment horizontal="right"/>
    </xf>
    <xf numFmtId="49" fontId="7" fillId="0" borderId="1" xfId="0" applyNumberFormat="1" applyFont="1" applyBorder="1" applyAlignment="1">
      <alignment horizontal="center" vertical="center"/>
    </xf>
    <xf numFmtId="4" fontId="4" fillId="0" borderId="1" xfId="0" applyNumberFormat="1" applyFont="1" applyBorder="1" applyAlignment="1" applyProtection="1">
      <alignment horizontal="right" vertical="center" wrapText="1"/>
      <protection locked="0"/>
    </xf>
    <xf numFmtId="4" fontId="4" fillId="0" borderId="1" xfId="0" applyNumberFormat="1" applyFont="1" applyBorder="1" applyAlignment="1">
      <alignment horizontal="right" vertical="center" wrapText="1"/>
    </xf>
    <xf numFmtId="0" fontId="4" fillId="0" borderId="1" xfId="0" applyFont="1" applyBorder="1" applyAlignment="1">
      <alignment horizontal="left" vertical="center" wrapText="1" indent="2"/>
    </xf>
    <xf numFmtId="0" fontId="21"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lignment horizontal="left" vertical="center"/>
    </xf>
    <xf numFmtId="0" fontId="22" fillId="0" borderId="1" xfId="0" applyFont="1" applyFill="1" applyBorder="1" applyAlignment="1">
      <alignment horizontal="center" vertical="center"/>
    </xf>
    <xf numFmtId="0" fontId="22" fillId="0" borderId="1" xfId="0" applyFont="1" applyBorder="1" applyAlignment="1">
      <alignment horizontal="right" vertical="center"/>
    </xf>
    <xf numFmtId="0" fontId="4" fillId="0" borderId="1" xfId="0" applyFont="1" applyBorder="1" applyAlignment="1">
      <alignment horizontal="right" vertical="center"/>
    </xf>
    <xf numFmtId="0" fontId="22" fillId="0" borderId="1" xfId="0" applyFont="1" applyFill="1" applyBorder="1" applyAlignment="1" applyProtection="1">
      <alignment horizontal="center" vertical="center" wrapText="1"/>
      <protection locked="0"/>
    </xf>
    <xf numFmtId="4" fontId="22" fillId="0" borderId="1" xfId="0" applyNumberFormat="1" applyFont="1" applyBorder="1" applyAlignment="1" applyProtection="1">
      <alignment horizontal="right" vertical="center"/>
      <protection locked="0"/>
    </xf>
    <xf numFmtId="0" fontId="21" fillId="0" borderId="1" xfId="0" applyFont="1" applyFill="1" applyBorder="1" applyAlignment="1" applyProtection="1">
      <alignment horizontal="center" vertical="center"/>
      <protection locked="0"/>
    </xf>
    <xf numFmtId="0" fontId="4"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2"/>
    </xf>
    <xf numFmtId="0" fontId="4" fillId="0" borderId="1" xfId="0" applyFont="1" applyFill="1" applyBorder="1" applyAlignment="1">
      <alignment horizontal="center" vertical="center"/>
    </xf>
    <xf numFmtId="0" fontId="4" fillId="2" borderId="1" xfId="0" applyFont="1" applyFill="1" applyBorder="1" applyAlignment="1" applyProtection="1">
      <alignment horizontal="left" vertical="center" wrapText="1" indent="1"/>
      <protection locked="0"/>
    </xf>
    <xf numFmtId="0" fontId="5" fillId="0" borderId="12"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protection locked="0"/>
    </xf>
    <xf numFmtId="0" fontId="4" fillId="2" borderId="0" xfId="0" quotePrefix="1" applyFont="1" applyFill="1" applyAlignment="1">
      <alignment horizontal="right" vertical="center" wrapText="1"/>
    </xf>
    <xf numFmtId="0" fontId="15" fillId="0" borderId="0" xfId="0" applyFont="1" applyFill="1" applyBorder="1" applyAlignment="1" applyProtection="1">
      <alignment horizontal="center" vertical="center" wrapText="1"/>
      <protection locked="0"/>
    </xf>
    <xf numFmtId="0" fontId="0" fillId="0" borderId="0" xfId="0" applyFont="1" applyFill="1" applyBorder="1"/>
    <xf numFmtId="0" fontId="4" fillId="0" borderId="0" xfId="0" applyFont="1" applyFill="1" applyBorder="1" applyAlignment="1" applyProtection="1">
      <alignment horizontal="left" vertical="center" wrapText="1"/>
      <protection locked="0"/>
    </xf>
    <xf numFmtId="0" fontId="14" fillId="0" borderId="0" xfId="0" applyFont="1" applyFill="1" applyBorder="1" applyAlignment="1">
      <alignment horizontal="left" vertical="center"/>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vertical="top" wrapText="1"/>
      <protection locked="0"/>
    </xf>
    <xf numFmtId="0" fontId="4" fillId="0" borderId="0" xfId="0" applyFont="1" applyFill="1" applyBorder="1" applyAlignment="1" applyProtection="1">
      <alignment horizontal="right" vertical="center" wrapText="1"/>
      <protection locked="0"/>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49" fontId="9" fillId="0" borderId="1" xfId="5" applyFont="1" applyAlignment="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left" vertical="center"/>
    </xf>
    <xf numFmtId="0" fontId="5" fillId="0" borderId="1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4" fillId="0" borderId="12" xfId="0" applyFont="1" applyFill="1" applyBorder="1" applyAlignment="1">
      <alignment horizontal="left" vertical="center"/>
    </xf>
    <xf numFmtId="0" fontId="4" fillId="0" borderId="12" xfId="0" applyFont="1" applyFill="1" applyBorder="1" applyAlignment="1">
      <alignment horizontal="right" vertical="center"/>
    </xf>
    <xf numFmtId="0" fontId="4" fillId="0" borderId="12"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wrapText="1"/>
      <protection locked="0"/>
    </xf>
    <xf numFmtId="0" fontId="21" fillId="0" borderId="2"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49" fontId="7" fillId="0" borderId="2"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1"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20" fillId="0" borderId="0" xfId="0" applyFont="1" applyFill="1" applyBorder="1" applyAlignment="1">
      <alignment horizontal="center" vertical="center"/>
    </xf>
    <xf numFmtId="0" fontId="14" fillId="0" borderId="0" xfId="0" applyFont="1" applyFill="1" applyBorder="1"/>
    <xf numFmtId="0" fontId="14" fillId="0" borderId="0" xfId="0" applyFont="1" applyFill="1" applyBorder="1" applyProtection="1">
      <protection locked="0"/>
    </xf>
    <xf numFmtId="0" fontId="4" fillId="0" borderId="0" xfId="0" applyFont="1" applyFill="1" applyBorder="1" applyAlignment="1">
      <alignment horizontal="left" vertical="center"/>
    </xf>
    <xf numFmtId="0" fontId="5" fillId="0" borderId="0"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right" vertical="center" wrapText="1"/>
      <protection locked="0"/>
    </xf>
    <xf numFmtId="0" fontId="5" fillId="0" borderId="1" xfId="0" applyFont="1" applyFill="1" applyBorder="1" applyAlignment="1" applyProtection="1">
      <alignment horizontal="right" vertical="center"/>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7" fillId="0" borderId="0" xfId="0" applyFont="1" applyBorder="1" applyAlignment="1">
      <alignment horizontal="left" vertical="center"/>
    </xf>
    <xf numFmtId="0" fontId="7" fillId="0" borderId="0"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6" xfId="0"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4" fillId="2" borderId="4" xfId="0" applyFont="1" applyFill="1" applyBorder="1" applyAlignment="1">
      <alignment horizontal="left" vertical="center"/>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6" xfId="0" applyFont="1" applyFill="1" applyBorder="1" applyAlignment="1">
      <alignment horizontal="center" vertical="center"/>
    </xf>
    <xf numFmtId="0" fontId="7" fillId="0" borderId="7" xfId="0" applyFont="1" applyFill="1" applyBorder="1" applyAlignment="1" applyProtection="1">
      <alignment horizontal="center" vertical="center" wrapText="1"/>
      <protection locked="0"/>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3" xfId="0" applyFont="1" applyFill="1" applyBorder="1" applyAlignment="1" applyProtection="1">
      <alignment horizontal="center" vertical="center" wrapText="1"/>
      <protection locked="0"/>
    </xf>
    <xf numFmtId="0" fontId="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49" fontId="9" fillId="0" borderId="1" xfId="5" applyFont="1" applyAlignment="1">
      <alignment horizontal="left" vertical="center" wrapText="1" indent="2"/>
    </xf>
    <xf numFmtId="49" fontId="9" fillId="0" borderId="1" xfId="5" applyFont="1">
      <alignment horizontal="left" vertical="center" wrapText="1"/>
    </xf>
    <xf numFmtId="0" fontId="19"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8" fillId="0" borderId="0" xfId="0" applyFont="1" applyFill="1" applyBorder="1" applyAlignment="1" applyProtection="1">
      <alignment horizontal="right"/>
      <protection locked="0"/>
    </xf>
    <xf numFmtId="0" fontId="5" fillId="0" borderId="8" xfId="0" applyFont="1" applyFill="1" applyBorder="1" applyAlignment="1" applyProtection="1">
      <alignment horizontal="center" vertical="center"/>
      <protection locked="0"/>
    </xf>
    <xf numFmtId="49" fontId="16" fillId="0" borderId="0" xfId="10" applyNumberFormat="1" applyFont="1" applyFill="1" applyAlignment="1" applyProtection="1">
      <alignment horizontal="left" vertical="center" wrapText="1"/>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horizontal="center" vertical="center" wrapText="1"/>
      <protection locked="0"/>
    </xf>
    <xf numFmtId="0" fontId="17" fillId="0" borderId="0" xfId="0" applyFont="1" applyBorder="1" applyAlignment="1">
      <alignment horizontal="center" vertical="center" wrapText="1"/>
    </xf>
    <xf numFmtId="0" fontId="4" fillId="0" borderId="0" xfId="0" applyFont="1" applyBorder="1" applyAlignment="1">
      <alignment horizontal="left" vertical="center"/>
    </xf>
    <xf numFmtId="0" fontId="7" fillId="0" borderId="0" xfId="0" applyFont="1" applyBorder="1" applyProtection="1">
      <protection locked="0"/>
    </xf>
    <xf numFmtId="0" fontId="7" fillId="0" borderId="0" xfId="0" applyFont="1" applyBorder="1"/>
    <xf numFmtId="0" fontId="7"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4" xfId="0" applyFont="1" applyBorder="1" applyAlignment="1" applyProtection="1">
      <alignment horizontal="center" vertical="center"/>
      <protection locked="0"/>
    </xf>
    <xf numFmtId="0" fontId="7" fillId="0" borderId="1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4" xfId="0" applyFont="1" applyBorder="1" applyAlignment="1" applyProtection="1">
      <alignment horizontal="left" vertical="center"/>
      <protection locked="0"/>
    </xf>
    <xf numFmtId="0" fontId="4" fillId="0" borderId="14" xfId="0" applyFont="1" applyBorder="1" applyAlignment="1">
      <alignment horizontal="left" vertical="center"/>
    </xf>
    <xf numFmtId="0" fontId="4" fillId="2" borderId="12" xfId="0" applyFont="1" applyFill="1" applyBorder="1" applyAlignment="1">
      <alignment horizontal="right" vertical="center"/>
    </xf>
    <xf numFmtId="0" fontId="4" fillId="2" borderId="0" xfId="0" applyFont="1" applyFill="1" applyBorder="1" applyAlignment="1">
      <alignment horizontal="left" vertical="center"/>
    </xf>
    <xf numFmtId="180" fontId="9" fillId="0" borderId="0" xfId="0" applyNumberFormat="1"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12" fillId="0" borderId="0" xfId="0" applyFont="1" applyBorder="1" applyAlignment="1" applyProtection="1">
      <alignment horizontal="center" vertical="center" wrapText="1"/>
      <protection locked="0"/>
    </xf>
    <xf numFmtId="0" fontId="4" fillId="2" borderId="12" xfId="0" applyFont="1" applyFill="1" applyBorder="1" applyAlignment="1">
      <alignment horizontal="left" vertical="center"/>
    </xf>
    <xf numFmtId="0" fontId="13" fillId="0" borderId="0" xfId="0" applyFont="1" applyFill="1" applyBorder="1" applyAlignment="1">
      <alignment horizontal="left" vertical="center"/>
    </xf>
    <xf numFmtId="0" fontId="17"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wrapText="1"/>
    </xf>
    <xf numFmtId="0" fontId="5" fillId="0" borderId="0" xfId="0" applyFont="1" applyFill="1" applyBorder="1" applyAlignment="1">
      <alignment horizontal="right" wrapText="1"/>
    </xf>
    <xf numFmtId="0" fontId="7" fillId="0" borderId="8" xfId="0" applyFont="1" applyFill="1" applyBorder="1" applyAlignment="1">
      <alignment horizontal="center" vertical="center"/>
    </xf>
    <xf numFmtId="0" fontId="4" fillId="0" borderId="0" xfId="0" applyFont="1" applyFill="1" applyBorder="1" applyAlignment="1" applyProtection="1">
      <alignment horizontal="right" vertical="top" wrapText="1"/>
      <protection locked="0"/>
    </xf>
    <xf numFmtId="0" fontId="14" fillId="0" borderId="0" xfId="0" applyFont="1" applyFill="1" applyBorder="1" applyAlignment="1" applyProtection="1">
      <alignment vertical="top"/>
      <protection locked="0"/>
    </xf>
    <xf numFmtId="0" fontId="14" fillId="0" borderId="0" xfId="0" applyFont="1" applyFill="1" applyBorder="1" applyAlignment="1">
      <alignment vertical="top"/>
    </xf>
    <xf numFmtId="0" fontId="5" fillId="0" borderId="0" xfId="0" applyFont="1" applyFill="1" applyBorder="1" applyAlignment="1" applyProtection="1">
      <alignment horizontal="right" vertical="center"/>
      <protection locked="0"/>
    </xf>
    <xf numFmtId="0" fontId="4" fillId="0" borderId="1" xfId="0" applyFont="1" applyBorder="1" applyAlignment="1">
      <alignment horizontal="center" vertical="center"/>
    </xf>
    <xf numFmtId="0" fontId="4" fillId="0" borderId="1" xfId="0" applyFont="1" applyBorder="1" applyAlignment="1" applyProtection="1">
      <alignment horizontal="left"/>
      <protection locked="0"/>
    </xf>
    <xf numFmtId="0" fontId="4" fillId="0" borderId="1" xfId="0" applyFont="1" applyBorder="1" applyAlignment="1">
      <alignment horizontal="left"/>
    </xf>
    <xf numFmtId="0" fontId="4" fillId="2" borderId="1" xfId="0" applyFont="1" applyFill="1" applyBorder="1" applyAlignment="1">
      <alignment horizontal="right" vertical="center"/>
    </xf>
    <xf numFmtId="0" fontId="16" fillId="0" borderId="0" xfId="9" applyFont="1" applyFill="1" applyBorder="1" applyAlignment="1">
      <alignment horizontal="left" vertical="center"/>
    </xf>
    <xf numFmtId="0" fontId="5" fillId="0" borderId="2" xfId="0" applyFont="1" applyFill="1" applyBorder="1" applyAlignment="1" applyProtection="1">
      <alignment horizontal="center" vertical="center" wrapText="1"/>
      <protection locked="0"/>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1" fillId="0" borderId="0" xfId="9" applyNumberFormat="1" applyFont="1" applyFill="1" applyAlignment="1" applyProtection="1">
      <alignment horizontal="center" vertical="center"/>
    </xf>
    <xf numFmtId="0" fontId="3" fillId="2" borderId="0" xfId="0" applyFont="1" applyFill="1" applyAlignment="1">
      <alignment horizontal="center" vertical="center"/>
    </xf>
    <xf numFmtId="0" fontId="4" fillId="2" borderId="0" xfId="0" applyFont="1" applyFill="1" applyAlignment="1">
      <alignment horizontal="left" vertical="center" wrapText="1"/>
    </xf>
    <xf numFmtId="0" fontId="3" fillId="2" borderId="0" xfId="0" applyFont="1" applyFill="1" applyAlignment="1">
      <alignment horizontal="left" vertical="center" wrapText="1"/>
    </xf>
    <xf numFmtId="0" fontId="5"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0" applyFont="1" applyBorder="1" applyAlignment="1">
      <alignment horizontal="center" vertical="center"/>
    </xf>
    <xf numFmtId="0" fontId="4" fillId="0" borderId="1" xfId="0" applyFont="1" applyBorder="1" applyAlignment="1">
      <alignment horizontal="left" vertical="center"/>
    </xf>
    <xf numFmtId="0" fontId="7" fillId="0" borderId="1" xfId="0" applyFont="1" applyBorder="1"/>
    <xf numFmtId="0" fontId="8" fillId="0" borderId="1" xfId="0" applyFont="1" applyBorder="1" applyAlignment="1">
      <alignment horizontal="center" vertical="center"/>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cellXfs>
  <cellStyles count="11">
    <cellStyle name="DateStyle" xfId="2"/>
    <cellStyle name="DateTimeStyle" xfId="1"/>
    <cellStyle name="IntegralNumberStyle" xfId="8"/>
    <cellStyle name="MoneyStyle" xfId="6"/>
    <cellStyle name="Normal" xfId="10"/>
    <cellStyle name="NumberStyle" xfId="4"/>
    <cellStyle name="PercentStyle" xfId="3"/>
    <cellStyle name="TextStyle" xfId="5"/>
    <cellStyle name="TimeStyle" xfId="7"/>
    <cellStyle name="常规" xfId="0" builtinId="0"/>
    <cellStyle name="常规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workbookViewId="0">
      <pane ySplit="1" topLeftCell="A2" activePane="bottomLeft" state="frozen"/>
      <selection pane="bottomLeft" activeCell="D7" sqref="D7:D31"/>
    </sheetView>
  </sheetViews>
  <sheetFormatPr defaultColWidth="8.625" defaultRowHeight="12.75" customHeight="1"/>
  <cols>
    <col min="1" max="4" width="41" style="22" customWidth="1"/>
    <col min="5" max="16384" width="8.625" style="22"/>
  </cols>
  <sheetData>
    <row r="1" spans="1:4" ht="12.75" customHeight="1">
      <c r="A1" s="23"/>
      <c r="B1" s="23"/>
      <c r="C1" s="23"/>
      <c r="D1" s="23"/>
    </row>
    <row r="2" spans="1:4" ht="15" customHeight="1">
      <c r="A2" s="46"/>
      <c r="B2" s="46"/>
      <c r="C2" s="46"/>
      <c r="D2" s="57" t="s">
        <v>0</v>
      </c>
    </row>
    <row r="3" spans="1:4" ht="41.25" customHeight="1">
      <c r="A3" s="137" t="str">
        <f>"2025"&amp;"年部门财务收支预算总表"</f>
        <v>2025年部门财务收支预算总表</v>
      </c>
      <c r="B3" s="138"/>
      <c r="C3" s="138"/>
      <c r="D3" s="138"/>
    </row>
    <row r="4" spans="1:4" ht="17.25" customHeight="1">
      <c r="A4" s="139" t="str">
        <f>"单位名称："&amp;"昆明市晋宁区政务服务管理局"</f>
        <v>单位名称：昆明市晋宁区政务服务管理局</v>
      </c>
      <c r="B4" s="140"/>
      <c r="D4" s="108" t="s">
        <v>1</v>
      </c>
    </row>
    <row r="5" spans="1:4" ht="23.25" customHeight="1">
      <c r="A5" s="141" t="s">
        <v>2</v>
      </c>
      <c r="B5" s="142"/>
      <c r="C5" s="141" t="s">
        <v>3</v>
      </c>
      <c r="D5" s="142"/>
    </row>
    <row r="6" spans="1:4" ht="24" customHeight="1">
      <c r="A6" s="121" t="s">
        <v>4</v>
      </c>
      <c r="B6" s="121" t="s">
        <v>5</v>
      </c>
      <c r="C6" s="121" t="s">
        <v>6</v>
      </c>
      <c r="D6" s="121" t="s">
        <v>5</v>
      </c>
    </row>
    <row r="7" spans="1:4" ht="17.25" customHeight="1">
      <c r="A7" s="122" t="s">
        <v>7</v>
      </c>
      <c r="B7" s="68">
        <v>7774996.5099999998</v>
      </c>
      <c r="C7" s="122" t="s">
        <v>8</v>
      </c>
      <c r="D7" s="33">
        <v>6337298.2999999998</v>
      </c>
    </row>
    <row r="8" spans="1:4" ht="17.25" customHeight="1">
      <c r="A8" s="122" t="s">
        <v>9</v>
      </c>
      <c r="B8" s="68"/>
      <c r="C8" s="122" t="s">
        <v>10</v>
      </c>
      <c r="D8" s="33"/>
    </row>
    <row r="9" spans="1:4" ht="17.25" customHeight="1">
      <c r="A9" s="122" t="s">
        <v>11</v>
      </c>
      <c r="B9" s="68"/>
      <c r="C9" s="135" t="s">
        <v>12</v>
      </c>
      <c r="D9" s="33"/>
    </row>
    <row r="10" spans="1:4" ht="17.25" customHeight="1">
      <c r="A10" s="122" t="s">
        <v>13</v>
      </c>
      <c r="B10" s="68"/>
      <c r="C10" s="135" t="s">
        <v>14</v>
      </c>
      <c r="D10" s="33"/>
    </row>
    <row r="11" spans="1:4" ht="17.25" customHeight="1">
      <c r="A11" s="122" t="s">
        <v>15</v>
      </c>
      <c r="B11" s="68"/>
      <c r="C11" s="135" t="s">
        <v>16</v>
      </c>
      <c r="D11" s="33"/>
    </row>
    <row r="12" spans="1:4" ht="17.25" customHeight="1">
      <c r="A12" s="122" t="s">
        <v>17</v>
      </c>
      <c r="B12" s="68"/>
      <c r="C12" s="135" t="s">
        <v>18</v>
      </c>
      <c r="D12" s="33"/>
    </row>
    <row r="13" spans="1:4" ht="17.25" customHeight="1">
      <c r="A13" s="122" t="s">
        <v>19</v>
      </c>
      <c r="B13" s="68"/>
      <c r="C13" s="38" t="s">
        <v>20</v>
      </c>
      <c r="D13" s="33"/>
    </row>
    <row r="14" spans="1:4" ht="17.25" customHeight="1">
      <c r="A14" s="122" t="s">
        <v>21</v>
      </c>
      <c r="B14" s="68"/>
      <c r="C14" s="38" t="s">
        <v>22</v>
      </c>
      <c r="D14" s="33">
        <v>548918.88</v>
      </c>
    </row>
    <row r="15" spans="1:4" ht="17.25" customHeight="1">
      <c r="A15" s="122" t="s">
        <v>23</v>
      </c>
      <c r="B15" s="68"/>
      <c r="C15" s="38" t="s">
        <v>24</v>
      </c>
      <c r="D15" s="33">
        <v>394983.17</v>
      </c>
    </row>
    <row r="16" spans="1:4" ht="17.25" customHeight="1">
      <c r="A16" s="122" t="s">
        <v>25</v>
      </c>
      <c r="B16" s="68"/>
      <c r="C16" s="38" t="s">
        <v>26</v>
      </c>
      <c r="D16" s="33"/>
    </row>
    <row r="17" spans="1:4" ht="17.25" customHeight="1">
      <c r="A17" s="123"/>
      <c r="B17" s="68"/>
      <c r="C17" s="38" t="s">
        <v>27</v>
      </c>
      <c r="D17" s="33"/>
    </row>
    <row r="18" spans="1:4" ht="17.25" customHeight="1">
      <c r="A18" s="124"/>
      <c r="B18" s="68"/>
      <c r="C18" s="38" t="s">
        <v>28</v>
      </c>
      <c r="D18" s="33"/>
    </row>
    <row r="19" spans="1:4" ht="17.25" customHeight="1">
      <c r="A19" s="124"/>
      <c r="B19" s="68"/>
      <c r="C19" s="38" t="s">
        <v>29</v>
      </c>
      <c r="D19" s="33"/>
    </row>
    <row r="20" spans="1:4" ht="17.25" customHeight="1">
      <c r="A20" s="124"/>
      <c r="B20" s="68"/>
      <c r="C20" s="38" t="s">
        <v>30</v>
      </c>
      <c r="D20" s="33"/>
    </row>
    <row r="21" spans="1:4" ht="17.25" customHeight="1">
      <c r="A21" s="124"/>
      <c r="B21" s="68"/>
      <c r="C21" s="38" t="s">
        <v>31</v>
      </c>
      <c r="D21" s="33"/>
    </row>
    <row r="22" spans="1:4" ht="17.25" customHeight="1">
      <c r="A22" s="124"/>
      <c r="B22" s="68"/>
      <c r="C22" s="38" t="s">
        <v>32</v>
      </c>
      <c r="D22" s="33"/>
    </row>
    <row r="23" spans="1:4" ht="17.25" customHeight="1">
      <c r="A23" s="124"/>
      <c r="B23" s="68"/>
      <c r="C23" s="38" t="s">
        <v>33</v>
      </c>
      <c r="D23" s="33"/>
    </row>
    <row r="24" spans="1:4" ht="17.25" customHeight="1">
      <c r="A24" s="124"/>
      <c r="B24" s="68"/>
      <c r="C24" s="38" t="s">
        <v>34</v>
      </c>
      <c r="D24" s="33"/>
    </row>
    <row r="25" spans="1:4" ht="17.25" customHeight="1">
      <c r="A25" s="124"/>
      <c r="B25" s="68"/>
      <c r="C25" s="38" t="s">
        <v>35</v>
      </c>
      <c r="D25" s="33">
        <v>493796.16</v>
      </c>
    </row>
    <row r="26" spans="1:4" ht="17.25" customHeight="1">
      <c r="A26" s="124"/>
      <c r="B26" s="68"/>
      <c r="C26" s="38" t="s">
        <v>36</v>
      </c>
      <c r="D26" s="33"/>
    </row>
    <row r="27" spans="1:4" ht="17.25" customHeight="1">
      <c r="A27" s="124"/>
      <c r="B27" s="68"/>
      <c r="C27" s="123" t="s">
        <v>37</v>
      </c>
      <c r="D27" s="33"/>
    </row>
    <row r="28" spans="1:4" ht="17.25" customHeight="1">
      <c r="A28" s="124"/>
      <c r="B28" s="68"/>
      <c r="C28" s="38" t="s">
        <v>38</v>
      </c>
      <c r="D28" s="33"/>
    </row>
    <row r="29" spans="1:4" ht="16.5" customHeight="1">
      <c r="A29" s="124"/>
      <c r="B29" s="68"/>
      <c r="C29" s="38" t="s">
        <v>39</v>
      </c>
      <c r="D29" s="33"/>
    </row>
    <row r="30" spans="1:4" ht="16.5" customHeight="1">
      <c r="A30" s="124"/>
      <c r="B30" s="68"/>
      <c r="C30" s="123" t="s">
        <v>40</v>
      </c>
      <c r="D30" s="33"/>
    </row>
    <row r="31" spans="1:4" ht="17.25" customHeight="1">
      <c r="A31" s="124"/>
      <c r="B31" s="68"/>
      <c r="C31" s="123" t="s">
        <v>41</v>
      </c>
      <c r="D31" s="33"/>
    </row>
    <row r="32" spans="1:4" ht="17.25" customHeight="1">
      <c r="A32" s="124"/>
      <c r="B32" s="68"/>
      <c r="C32" s="38" t="s">
        <v>42</v>
      </c>
      <c r="D32" s="33"/>
    </row>
    <row r="33" spans="1:4" ht="16.5" customHeight="1">
      <c r="A33" s="124" t="s">
        <v>43</v>
      </c>
      <c r="B33" s="33">
        <v>7774996.5099999998</v>
      </c>
      <c r="C33" s="124" t="s">
        <v>44</v>
      </c>
      <c r="D33" s="33">
        <v>7774996.5099999998</v>
      </c>
    </row>
    <row r="34" spans="1:4" ht="16.5" customHeight="1">
      <c r="A34" s="123" t="s">
        <v>45</v>
      </c>
      <c r="B34" s="33"/>
      <c r="C34" s="123" t="s">
        <v>46</v>
      </c>
      <c r="D34" s="33"/>
    </row>
    <row r="35" spans="1:4" ht="16.5" customHeight="1">
      <c r="A35" s="38" t="s">
        <v>47</v>
      </c>
      <c r="B35" s="35"/>
      <c r="C35" s="38" t="s">
        <v>47</v>
      </c>
      <c r="D35" s="35"/>
    </row>
    <row r="36" spans="1:4" ht="16.5" customHeight="1">
      <c r="A36" s="38" t="s">
        <v>48</v>
      </c>
      <c r="B36" s="35"/>
      <c r="C36" s="38" t="s">
        <v>49</v>
      </c>
      <c r="D36" s="35"/>
    </row>
    <row r="37" spans="1:4" ht="16.5" customHeight="1">
      <c r="A37" s="127" t="s">
        <v>50</v>
      </c>
      <c r="B37" s="33">
        <v>7774996.5099999998</v>
      </c>
      <c r="C37" s="127" t="s">
        <v>51</v>
      </c>
      <c r="D37" s="33">
        <v>7774996.5099999998</v>
      </c>
    </row>
  </sheetData>
  <mergeCells count="4">
    <mergeCell ref="A3:D3"/>
    <mergeCell ref="A4:B4"/>
    <mergeCell ref="A5:B5"/>
    <mergeCell ref="C5:D5"/>
  </mergeCells>
  <phoneticPr fontId="25" type="noConversion"/>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1"/>
  <sheetViews>
    <sheetView showZeros="0" workbookViewId="0">
      <pane ySplit="1" topLeftCell="A2" activePane="bottomLeft" state="frozen"/>
      <selection pane="bottomLeft" activeCell="E21" sqref="E21"/>
    </sheetView>
  </sheetViews>
  <sheetFormatPr defaultColWidth="9.125" defaultRowHeight="14.25" customHeight="1"/>
  <cols>
    <col min="1" max="1" width="32.125" style="22" customWidth="1"/>
    <col min="2" max="2" width="20.75" style="22" customWidth="1"/>
    <col min="3" max="3" width="32.125" style="22" customWidth="1"/>
    <col min="4" max="4" width="27.75" style="22" customWidth="1"/>
    <col min="5" max="6" width="36.75" style="22" customWidth="1"/>
    <col min="7" max="16384" width="9.125" style="22"/>
  </cols>
  <sheetData>
    <row r="1" spans="1:6" ht="14.25" customHeight="1">
      <c r="A1" s="23"/>
      <c r="B1" s="23"/>
      <c r="C1" s="23"/>
      <c r="D1" s="23"/>
      <c r="E1" s="23"/>
      <c r="F1" s="23"/>
    </row>
    <row r="2" spans="1:6" ht="12" customHeight="1">
      <c r="A2" s="95">
        <v>1</v>
      </c>
      <c r="B2" s="96">
        <v>0</v>
      </c>
      <c r="C2" s="95">
        <v>1</v>
      </c>
      <c r="D2" s="97"/>
      <c r="E2" s="97"/>
      <c r="F2" s="98" t="s">
        <v>422</v>
      </c>
    </row>
    <row r="3" spans="1:6" ht="42" customHeight="1">
      <c r="A3" s="238" t="str">
        <f>"2025"&amp;"年部门政府性基金预算支出预算表"</f>
        <v>2025年部门政府性基金预算支出预算表</v>
      </c>
      <c r="B3" s="238" t="s">
        <v>423</v>
      </c>
      <c r="C3" s="239"/>
      <c r="D3" s="240"/>
      <c r="E3" s="240"/>
      <c r="F3" s="240"/>
    </row>
    <row r="4" spans="1:6" ht="13.5" customHeight="1">
      <c r="A4" s="215" t="str">
        <f>"单位名称："&amp;"昆明市晋宁区政务服务管理局"</f>
        <v>单位名称：昆明市晋宁区政务服务管理局</v>
      </c>
      <c r="B4" s="215" t="s">
        <v>424</v>
      </c>
      <c r="C4" s="241"/>
      <c r="D4" s="97"/>
      <c r="E4" s="97"/>
      <c r="F4" s="98" t="s">
        <v>1</v>
      </c>
    </row>
    <row r="5" spans="1:6" ht="19.5" customHeight="1">
      <c r="A5" s="244" t="s">
        <v>187</v>
      </c>
      <c r="B5" s="246" t="s">
        <v>73</v>
      </c>
      <c r="C5" s="244" t="s">
        <v>74</v>
      </c>
      <c r="D5" s="217" t="s">
        <v>425</v>
      </c>
      <c r="E5" s="218"/>
      <c r="F5" s="219"/>
    </row>
    <row r="6" spans="1:6" ht="18.75" customHeight="1">
      <c r="A6" s="245"/>
      <c r="B6" s="247"/>
      <c r="C6" s="245"/>
      <c r="D6" s="30" t="s">
        <v>55</v>
      </c>
      <c r="E6" s="29" t="s">
        <v>76</v>
      </c>
      <c r="F6" s="30" t="s">
        <v>77</v>
      </c>
    </row>
    <row r="7" spans="1:6" ht="18.75" customHeight="1">
      <c r="A7" s="59">
        <v>1</v>
      </c>
      <c r="B7" s="99" t="s">
        <v>84</v>
      </c>
      <c r="C7" s="59">
        <v>3</v>
      </c>
      <c r="D7" s="100">
        <v>4</v>
      </c>
      <c r="E7" s="100">
        <v>5</v>
      </c>
      <c r="F7" s="100">
        <v>6</v>
      </c>
    </row>
    <row r="8" spans="1:6" ht="21" customHeight="1">
      <c r="A8" s="38"/>
      <c r="B8" s="38"/>
      <c r="C8" s="38"/>
      <c r="D8" s="68"/>
      <c r="E8" s="68"/>
      <c r="F8" s="68"/>
    </row>
    <row r="9" spans="1:6" ht="21" customHeight="1">
      <c r="A9" s="101"/>
      <c r="B9" s="101"/>
      <c r="C9" s="101"/>
      <c r="D9" s="68"/>
      <c r="E9" s="68"/>
      <c r="F9" s="68"/>
    </row>
    <row r="10" spans="1:6" ht="18.75" customHeight="1">
      <c r="A10" s="242" t="s">
        <v>177</v>
      </c>
      <c r="B10" s="242" t="s">
        <v>177</v>
      </c>
      <c r="C10" s="242" t="s">
        <v>177</v>
      </c>
      <c r="D10" s="102"/>
      <c r="E10" s="68"/>
      <c r="F10" s="68"/>
    </row>
    <row r="11" spans="1:6" ht="30.95" customHeight="1">
      <c r="A11" s="243" t="s">
        <v>426</v>
      </c>
      <c r="B11" s="243"/>
      <c r="C11" s="243"/>
      <c r="D11" s="243"/>
      <c r="E11" s="243"/>
      <c r="F11" s="243"/>
    </row>
  </sheetData>
  <mergeCells count="8">
    <mergeCell ref="A3:F3"/>
    <mergeCell ref="A4:C4"/>
    <mergeCell ref="D5:F5"/>
    <mergeCell ref="A10:C10"/>
    <mergeCell ref="A11:F11"/>
    <mergeCell ref="A5:A6"/>
    <mergeCell ref="B5:B6"/>
    <mergeCell ref="C5:C6"/>
  </mergeCells>
  <phoneticPr fontId="25" type="noConversion"/>
  <printOptions horizontalCentered="1"/>
  <pageMargins left="0.37" right="0.37" top="0.56000000000000005" bottom="0.56000000000000005" header="0.48" footer="0.48"/>
  <pageSetup paperSize="9" scale="65"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6"/>
  <sheetViews>
    <sheetView showZeros="0" workbookViewId="0">
      <pane ySplit="1" topLeftCell="A2" activePane="bottomLeft" state="frozen"/>
      <selection pane="bottomLeft" activeCell="H36" sqref="H36"/>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70"/>
      <c r="B1" s="70"/>
      <c r="C1" s="70"/>
      <c r="D1" s="70"/>
      <c r="E1" s="70"/>
      <c r="F1" s="70"/>
      <c r="G1" s="70"/>
      <c r="H1" s="70"/>
      <c r="I1" s="70"/>
      <c r="J1" s="70"/>
      <c r="K1" s="70"/>
      <c r="L1" s="70"/>
      <c r="M1" s="70"/>
      <c r="N1" s="70"/>
      <c r="O1" s="70"/>
      <c r="P1" s="70"/>
      <c r="Q1" s="70"/>
      <c r="R1" s="70"/>
      <c r="S1" s="70"/>
    </row>
    <row r="2" spans="1:19" ht="15.75" customHeight="1">
      <c r="B2" s="72"/>
      <c r="C2" s="72"/>
      <c r="R2" s="92"/>
      <c r="S2" s="92" t="s">
        <v>427</v>
      </c>
    </row>
    <row r="3" spans="1:19" ht="41.25" customHeight="1">
      <c r="A3" s="248" t="str">
        <f>"2025"&amp;"年部门政府采购预算表"</f>
        <v>2025年部门政府采购预算表</v>
      </c>
      <c r="B3" s="192"/>
      <c r="C3" s="192"/>
      <c r="D3" s="193"/>
      <c r="E3" s="193"/>
      <c r="F3" s="193"/>
      <c r="G3" s="193"/>
      <c r="H3" s="193"/>
      <c r="I3" s="193"/>
      <c r="J3" s="193"/>
      <c r="K3" s="193"/>
      <c r="L3" s="193"/>
      <c r="M3" s="192"/>
      <c r="N3" s="193"/>
      <c r="O3" s="193"/>
      <c r="P3" s="192"/>
      <c r="Q3" s="193"/>
      <c r="R3" s="192"/>
      <c r="S3" s="192"/>
    </row>
    <row r="4" spans="1:19" ht="18.75" customHeight="1">
      <c r="A4" s="249" t="str">
        <f>"单位名称："&amp;"昆明市晋宁区政务服务管理局"</f>
        <v>单位名称：昆明市晋宁区政务服务管理局</v>
      </c>
      <c r="B4" s="250"/>
      <c r="C4" s="250"/>
      <c r="D4" s="251"/>
      <c r="E4" s="251"/>
      <c r="F4" s="251"/>
      <c r="G4" s="251"/>
      <c r="H4" s="251"/>
      <c r="I4" s="87"/>
      <c r="J4" s="87"/>
      <c r="K4" s="87"/>
      <c r="L4" s="87"/>
      <c r="R4" s="93"/>
      <c r="S4" s="94" t="s">
        <v>1</v>
      </c>
    </row>
    <row r="5" spans="1:19" ht="15.75" customHeight="1">
      <c r="A5" s="263" t="s">
        <v>186</v>
      </c>
      <c r="B5" s="266" t="s">
        <v>187</v>
      </c>
      <c r="C5" s="266" t="s">
        <v>428</v>
      </c>
      <c r="D5" s="268" t="s">
        <v>429</v>
      </c>
      <c r="E5" s="268" t="s">
        <v>430</v>
      </c>
      <c r="F5" s="268" t="s">
        <v>431</v>
      </c>
      <c r="G5" s="268" t="s">
        <v>432</v>
      </c>
      <c r="H5" s="268" t="s">
        <v>433</v>
      </c>
      <c r="I5" s="252" t="s">
        <v>194</v>
      </c>
      <c r="J5" s="252"/>
      <c r="K5" s="252"/>
      <c r="L5" s="252"/>
      <c r="M5" s="198"/>
      <c r="N5" s="252"/>
      <c r="O5" s="252"/>
      <c r="P5" s="197"/>
      <c r="Q5" s="252"/>
      <c r="R5" s="198"/>
      <c r="S5" s="199"/>
    </row>
    <row r="6" spans="1:19" ht="17.25" customHeight="1">
      <c r="A6" s="264"/>
      <c r="B6" s="267"/>
      <c r="C6" s="267"/>
      <c r="D6" s="269"/>
      <c r="E6" s="269"/>
      <c r="F6" s="269"/>
      <c r="G6" s="269"/>
      <c r="H6" s="269"/>
      <c r="I6" s="269" t="s">
        <v>55</v>
      </c>
      <c r="J6" s="269" t="s">
        <v>58</v>
      </c>
      <c r="K6" s="269" t="s">
        <v>434</v>
      </c>
      <c r="L6" s="269" t="s">
        <v>435</v>
      </c>
      <c r="M6" s="271" t="s">
        <v>436</v>
      </c>
      <c r="N6" s="253" t="s">
        <v>437</v>
      </c>
      <c r="O6" s="253"/>
      <c r="P6" s="254"/>
      <c r="Q6" s="253"/>
      <c r="R6" s="255"/>
      <c r="S6" s="256"/>
    </row>
    <row r="7" spans="1:19" ht="54" customHeight="1">
      <c r="A7" s="265"/>
      <c r="B7" s="256"/>
      <c r="C7" s="256"/>
      <c r="D7" s="270"/>
      <c r="E7" s="270"/>
      <c r="F7" s="270"/>
      <c r="G7" s="270"/>
      <c r="H7" s="270"/>
      <c r="I7" s="270"/>
      <c r="J7" s="270" t="s">
        <v>57</v>
      </c>
      <c r="K7" s="270"/>
      <c r="L7" s="270"/>
      <c r="M7" s="272"/>
      <c r="N7" s="76" t="s">
        <v>57</v>
      </c>
      <c r="O7" s="76" t="s">
        <v>64</v>
      </c>
      <c r="P7" s="75" t="s">
        <v>65</v>
      </c>
      <c r="Q7" s="76" t="s">
        <v>66</v>
      </c>
      <c r="R7" s="83" t="s">
        <v>67</v>
      </c>
      <c r="S7" s="75" t="s">
        <v>68</v>
      </c>
    </row>
    <row r="8" spans="1:19" ht="18" customHeight="1">
      <c r="A8" s="88">
        <v>1</v>
      </c>
      <c r="B8" s="88" t="s">
        <v>84</v>
      </c>
      <c r="C8" s="89">
        <v>3</v>
      </c>
      <c r="D8" s="89">
        <v>4</v>
      </c>
      <c r="E8" s="88">
        <v>5</v>
      </c>
      <c r="F8" s="88">
        <v>6</v>
      </c>
      <c r="G8" s="88">
        <v>7</v>
      </c>
      <c r="H8" s="88">
        <v>8</v>
      </c>
      <c r="I8" s="88">
        <v>9</v>
      </c>
      <c r="J8" s="88">
        <v>10</v>
      </c>
      <c r="K8" s="88">
        <v>11</v>
      </c>
      <c r="L8" s="88">
        <v>12</v>
      </c>
      <c r="M8" s="88">
        <v>13</v>
      </c>
      <c r="N8" s="88">
        <v>14</v>
      </c>
      <c r="O8" s="88">
        <v>15</v>
      </c>
      <c r="P8" s="88">
        <v>16</v>
      </c>
      <c r="Q8" s="88">
        <v>17</v>
      </c>
      <c r="R8" s="88">
        <v>18</v>
      </c>
      <c r="S8" s="88">
        <v>19</v>
      </c>
    </row>
    <row r="9" spans="1:19" ht="18" customHeight="1">
      <c r="A9" s="78" t="s">
        <v>70</v>
      </c>
      <c r="B9" s="79" t="s">
        <v>70</v>
      </c>
      <c r="C9" s="79" t="s">
        <v>277</v>
      </c>
      <c r="D9" s="80" t="s">
        <v>438</v>
      </c>
      <c r="E9" s="80" t="s">
        <v>439</v>
      </c>
      <c r="F9" s="80" t="s">
        <v>440</v>
      </c>
      <c r="G9" s="90">
        <v>118</v>
      </c>
      <c r="H9" s="33">
        <v>20060</v>
      </c>
      <c r="I9" s="33">
        <v>20060</v>
      </c>
      <c r="J9" s="33">
        <v>20060</v>
      </c>
      <c r="K9" s="33"/>
      <c r="L9" s="33"/>
      <c r="M9" s="33"/>
      <c r="N9" s="33"/>
      <c r="O9" s="33"/>
      <c r="P9" s="35"/>
      <c r="Q9" s="35"/>
      <c r="R9" s="33"/>
      <c r="S9" s="33"/>
    </row>
    <row r="10" spans="1:19" ht="18" customHeight="1">
      <c r="A10" s="78" t="s">
        <v>70</v>
      </c>
      <c r="B10" s="79" t="s">
        <v>70</v>
      </c>
      <c r="C10" s="79" t="s">
        <v>229</v>
      </c>
      <c r="D10" s="80" t="s">
        <v>441</v>
      </c>
      <c r="E10" s="80" t="s">
        <v>442</v>
      </c>
      <c r="F10" s="80" t="s">
        <v>443</v>
      </c>
      <c r="G10" s="90">
        <v>1</v>
      </c>
      <c r="H10" s="33"/>
      <c r="I10" s="33">
        <v>7000</v>
      </c>
      <c r="J10" s="33">
        <v>7000</v>
      </c>
      <c r="K10" s="33"/>
      <c r="L10" s="33"/>
      <c r="M10" s="33"/>
      <c r="N10" s="33"/>
      <c r="O10" s="33"/>
      <c r="P10" s="35"/>
      <c r="Q10" s="35"/>
      <c r="R10" s="33"/>
      <c r="S10" s="33"/>
    </row>
    <row r="11" spans="1:19" ht="18" customHeight="1">
      <c r="A11" s="78" t="s">
        <v>70</v>
      </c>
      <c r="B11" s="79" t="s">
        <v>70</v>
      </c>
      <c r="C11" s="79" t="s">
        <v>229</v>
      </c>
      <c r="D11" s="80" t="s">
        <v>444</v>
      </c>
      <c r="E11" s="80" t="s">
        <v>445</v>
      </c>
      <c r="F11" s="80" t="s">
        <v>443</v>
      </c>
      <c r="G11" s="90">
        <v>1</v>
      </c>
      <c r="H11" s="33">
        <v>6500</v>
      </c>
      <c r="I11" s="33">
        <v>6500</v>
      </c>
      <c r="J11" s="33">
        <v>6500</v>
      </c>
      <c r="K11" s="33"/>
      <c r="L11" s="33"/>
      <c r="M11" s="33"/>
      <c r="N11" s="33"/>
      <c r="O11" s="33"/>
      <c r="P11" s="35"/>
      <c r="Q11" s="35"/>
      <c r="R11" s="33"/>
      <c r="S11" s="33"/>
    </row>
    <row r="12" spans="1:19" ht="18" customHeight="1">
      <c r="A12" s="78" t="s">
        <v>70</v>
      </c>
      <c r="B12" s="79" t="s">
        <v>70</v>
      </c>
      <c r="C12" s="79" t="s">
        <v>229</v>
      </c>
      <c r="D12" s="80" t="s">
        <v>446</v>
      </c>
      <c r="E12" s="80" t="s">
        <v>447</v>
      </c>
      <c r="F12" s="80" t="s">
        <v>443</v>
      </c>
      <c r="G12" s="90">
        <v>1</v>
      </c>
      <c r="H12" s="33"/>
      <c r="I12" s="33">
        <v>2500</v>
      </c>
      <c r="J12" s="33">
        <v>2500</v>
      </c>
      <c r="K12" s="33"/>
      <c r="L12" s="33"/>
      <c r="M12" s="33"/>
      <c r="N12" s="33"/>
      <c r="O12" s="33"/>
      <c r="P12" s="35"/>
      <c r="Q12" s="35"/>
      <c r="R12" s="33"/>
      <c r="S12" s="33"/>
    </row>
    <row r="13" spans="1:19" ht="29.1" customHeight="1">
      <c r="A13" s="78" t="s">
        <v>70</v>
      </c>
      <c r="B13" s="79" t="s">
        <v>70</v>
      </c>
      <c r="C13" s="79" t="s">
        <v>272</v>
      </c>
      <c r="D13" s="80" t="s">
        <v>448</v>
      </c>
      <c r="E13" s="80" t="s">
        <v>449</v>
      </c>
      <c r="F13" s="80" t="s">
        <v>333</v>
      </c>
      <c r="G13" s="90">
        <v>1</v>
      </c>
      <c r="H13" s="33">
        <v>89686.85</v>
      </c>
      <c r="I13" s="33">
        <v>89686.85</v>
      </c>
      <c r="J13" s="33">
        <v>89686.85</v>
      </c>
      <c r="K13" s="33"/>
      <c r="L13" s="33"/>
      <c r="M13" s="33"/>
      <c r="N13" s="33"/>
      <c r="O13" s="33"/>
      <c r="P13" s="35"/>
      <c r="Q13" s="35"/>
      <c r="R13" s="33"/>
      <c r="S13" s="33"/>
    </row>
    <row r="14" spans="1:19" ht="29.1" customHeight="1">
      <c r="A14" s="78" t="s">
        <v>70</v>
      </c>
      <c r="B14" s="79" t="s">
        <v>70</v>
      </c>
      <c r="C14" s="79" t="s">
        <v>272</v>
      </c>
      <c r="D14" s="80" t="s">
        <v>450</v>
      </c>
      <c r="E14" s="80" t="s">
        <v>449</v>
      </c>
      <c r="F14" s="80" t="s">
        <v>333</v>
      </c>
      <c r="G14" s="90">
        <v>1</v>
      </c>
      <c r="H14" s="33"/>
      <c r="I14" s="33">
        <v>1477577.74</v>
      </c>
      <c r="J14" s="33">
        <v>1477577.74</v>
      </c>
      <c r="K14" s="33"/>
      <c r="L14" s="33"/>
      <c r="M14" s="33"/>
      <c r="N14" s="33"/>
      <c r="O14" s="33"/>
      <c r="P14" s="35"/>
      <c r="Q14" s="35"/>
      <c r="R14" s="33"/>
      <c r="S14" s="33"/>
    </row>
    <row r="15" spans="1:19" ht="14.25" customHeight="1">
      <c r="A15" s="257" t="s">
        <v>177</v>
      </c>
      <c r="B15" s="258"/>
      <c r="C15" s="258"/>
      <c r="D15" s="259"/>
      <c r="E15" s="259"/>
      <c r="F15" s="259"/>
      <c r="G15" s="260"/>
      <c r="H15" s="33">
        <v>116246.85</v>
      </c>
      <c r="I15" s="33">
        <v>1603324.59</v>
      </c>
      <c r="J15" s="33">
        <v>1603324.59</v>
      </c>
      <c r="K15" s="33"/>
      <c r="L15" s="33"/>
      <c r="M15" s="33"/>
      <c r="N15" s="33"/>
      <c r="O15" s="33"/>
      <c r="P15" s="35"/>
      <c r="Q15" s="35"/>
      <c r="R15" s="33"/>
      <c r="S15" s="33"/>
    </row>
    <row r="16" spans="1:19" ht="24.95" customHeight="1">
      <c r="A16" s="249" t="s">
        <v>451</v>
      </c>
      <c r="B16" s="194"/>
      <c r="C16" s="194"/>
      <c r="D16" s="249"/>
      <c r="E16" s="249"/>
      <c r="F16" s="249"/>
      <c r="G16" s="261"/>
      <c r="H16" s="262"/>
      <c r="I16" s="262"/>
      <c r="J16" s="262"/>
      <c r="K16" s="262"/>
      <c r="L16" s="262"/>
      <c r="M16" s="262"/>
      <c r="N16" s="262"/>
      <c r="O16" s="262"/>
      <c r="P16" s="262"/>
      <c r="Q16" s="262"/>
      <c r="R16" s="262"/>
      <c r="S16" s="262"/>
    </row>
  </sheetData>
  <mergeCells count="19">
    <mergeCell ref="A16:S16"/>
    <mergeCell ref="A5:A7"/>
    <mergeCell ref="B5:B7"/>
    <mergeCell ref="C5:C7"/>
    <mergeCell ref="D5:D7"/>
    <mergeCell ref="E5:E7"/>
    <mergeCell ref="F5:F7"/>
    <mergeCell ref="G5:G7"/>
    <mergeCell ref="H5:H7"/>
    <mergeCell ref="I6:I7"/>
    <mergeCell ref="J6:J7"/>
    <mergeCell ref="K6:K7"/>
    <mergeCell ref="L6:L7"/>
    <mergeCell ref="M6:M7"/>
    <mergeCell ref="A3:S3"/>
    <mergeCell ref="A4:H4"/>
    <mergeCell ref="I5:S5"/>
    <mergeCell ref="N6:S6"/>
    <mergeCell ref="A15:G15"/>
  </mergeCells>
  <phoneticPr fontId="25" type="noConversion"/>
  <printOptions horizontalCentered="1"/>
  <pageMargins left="0.96" right="0.96" top="0.72" bottom="0.72" header="0" footer="0"/>
  <pageSetup paperSize="9" scale="28" orientation="landscape"/>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X12"/>
  <sheetViews>
    <sheetView showZeros="0" workbookViewId="0">
      <pane ySplit="1" topLeftCell="A2" activePane="bottomLeft" state="frozen"/>
      <selection pane="bottomLeft" activeCell="E20" sqref="E20"/>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4" ht="14.25" customHeight="1">
      <c r="A1" s="70"/>
      <c r="B1" s="70"/>
      <c r="C1" s="70"/>
      <c r="D1" s="70"/>
      <c r="E1" s="70"/>
      <c r="F1" s="70"/>
      <c r="G1" s="70"/>
      <c r="H1" s="70"/>
      <c r="I1" s="70"/>
      <c r="J1" s="70"/>
      <c r="K1" s="70"/>
      <c r="L1" s="70"/>
      <c r="M1" s="70"/>
      <c r="N1" s="70"/>
      <c r="O1" s="70"/>
      <c r="P1" s="70"/>
      <c r="Q1" s="70"/>
      <c r="R1" s="70"/>
      <c r="S1" s="70"/>
      <c r="T1" s="70"/>
    </row>
    <row r="2" spans="1:24" ht="16.5" customHeight="1">
      <c r="A2" s="71"/>
      <c r="B2" s="72"/>
      <c r="C2" s="72"/>
      <c r="D2" s="72"/>
      <c r="E2" s="72"/>
      <c r="F2" s="72"/>
      <c r="G2" s="72"/>
      <c r="H2" s="71"/>
      <c r="I2" s="71"/>
      <c r="J2" s="71"/>
      <c r="K2" s="71"/>
      <c r="L2" s="71"/>
      <c r="M2" s="71"/>
      <c r="N2" s="81"/>
      <c r="O2" s="71"/>
      <c r="P2" s="71"/>
      <c r="Q2" s="72"/>
      <c r="R2" s="71"/>
      <c r="S2" s="84"/>
      <c r="T2" s="84" t="s">
        <v>452</v>
      </c>
    </row>
    <row r="3" spans="1:24" ht="41.25" customHeight="1">
      <c r="A3" s="248" t="str">
        <f>"2025"&amp;"年部门政府购买服务预算表"</f>
        <v>2025年部门政府购买服务预算表</v>
      </c>
      <c r="B3" s="192"/>
      <c r="C3" s="192"/>
      <c r="D3" s="192"/>
      <c r="E3" s="192"/>
      <c r="F3" s="192"/>
      <c r="G3" s="192"/>
      <c r="H3" s="273"/>
      <c r="I3" s="273"/>
      <c r="J3" s="273"/>
      <c r="K3" s="273"/>
      <c r="L3" s="273"/>
      <c r="M3" s="273"/>
      <c r="N3" s="274"/>
      <c r="O3" s="273"/>
      <c r="P3" s="273"/>
      <c r="Q3" s="192"/>
      <c r="R3" s="273"/>
      <c r="S3" s="274"/>
      <c r="T3" s="192"/>
    </row>
    <row r="4" spans="1:24" ht="22.5" customHeight="1">
      <c r="A4" s="73" t="str">
        <f>"单位名称："&amp;"昆明市晋宁区政务服务管理局"</f>
        <v>单位名称：昆明市晋宁区政务服务管理局</v>
      </c>
      <c r="B4" s="74"/>
      <c r="C4" s="74"/>
      <c r="D4" s="74"/>
      <c r="E4" s="74"/>
      <c r="F4" s="74"/>
      <c r="G4" s="74"/>
      <c r="H4" s="73"/>
      <c r="I4" s="73"/>
      <c r="J4" s="82"/>
      <c r="K4" s="82"/>
      <c r="L4" s="82"/>
      <c r="M4" s="82"/>
      <c r="N4" s="81"/>
      <c r="O4" s="71"/>
      <c r="P4" s="71"/>
      <c r="Q4" s="72"/>
      <c r="R4" s="71"/>
      <c r="S4" s="85"/>
      <c r="T4" s="84" t="s">
        <v>1</v>
      </c>
    </row>
    <row r="5" spans="1:24" ht="24" customHeight="1">
      <c r="A5" s="263" t="s">
        <v>186</v>
      </c>
      <c r="B5" s="266" t="s">
        <v>187</v>
      </c>
      <c r="C5" s="266" t="s">
        <v>428</v>
      </c>
      <c r="D5" s="266" t="s">
        <v>453</v>
      </c>
      <c r="E5" s="266" t="s">
        <v>454</v>
      </c>
      <c r="F5" s="266" t="s">
        <v>455</v>
      </c>
      <c r="G5" s="266" t="s">
        <v>456</v>
      </c>
      <c r="H5" s="268" t="s">
        <v>457</v>
      </c>
      <c r="I5" s="268" t="s">
        <v>458</v>
      </c>
      <c r="J5" s="252" t="s">
        <v>194</v>
      </c>
      <c r="K5" s="252"/>
      <c r="L5" s="252"/>
      <c r="M5" s="252"/>
      <c r="N5" s="198"/>
      <c r="O5" s="252"/>
      <c r="P5" s="252"/>
      <c r="Q5" s="197"/>
      <c r="R5" s="252"/>
      <c r="S5" s="198"/>
      <c r="T5" s="199"/>
    </row>
    <row r="6" spans="1:24" ht="24" customHeight="1">
      <c r="A6" s="264"/>
      <c r="B6" s="267"/>
      <c r="C6" s="267"/>
      <c r="D6" s="267"/>
      <c r="E6" s="267"/>
      <c r="F6" s="267"/>
      <c r="G6" s="267"/>
      <c r="H6" s="269"/>
      <c r="I6" s="269"/>
      <c r="J6" s="269" t="s">
        <v>55</v>
      </c>
      <c r="K6" s="269" t="s">
        <v>58</v>
      </c>
      <c r="L6" s="269" t="s">
        <v>434</v>
      </c>
      <c r="M6" s="269" t="s">
        <v>435</v>
      </c>
      <c r="N6" s="271" t="s">
        <v>436</v>
      </c>
      <c r="O6" s="253" t="s">
        <v>437</v>
      </c>
      <c r="P6" s="253"/>
      <c r="Q6" s="254"/>
      <c r="R6" s="253"/>
      <c r="S6" s="255"/>
      <c r="T6" s="256"/>
    </row>
    <row r="7" spans="1:24" ht="54" customHeight="1">
      <c r="A7" s="265"/>
      <c r="B7" s="256"/>
      <c r="C7" s="256"/>
      <c r="D7" s="256"/>
      <c r="E7" s="256"/>
      <c r="F7" s="256"/>
      <c r="G7" s="256"/>
      <c r="H7" s="270"/>
      <c r="I7" s="270"/>
      <c r="J7" s="270"/>
      <c r="K7" s="270" t="s">
        <v>57</v>
      </c>
      <c r="L7" s="270"/>
      <c r="M7" s="270"/>
      <c r="N7" s="272"/>
      <c r="O7" s="76" t="s">
        <v>57</v>
      </c>
      <c r="P7" s="76" t="s">
        <v>64</v>
      </c>
      <c r="Q7" s="75" t="s">
        <v>65</v>
      </c>
      <c r="R7" s="76" t="s">
        <v>66</v>
      </c>
      <c r="S7" s="83" t="s">
        <v>67</v>
      </c>
      <c r="T7" s="75" t="s">
        <v>68</v>
      </c>
    </row>
    <row r="8" spans="1:24" ht="17.25" customHeight="1">
      <c r="A8" s="77">
        <v>1</v>
      </c>
      <c r="B8" s="75">
        <v>2</v>
      </c>
      <c r="C8" s="77">
        <v>3</v>
      </c>
      <c r="D8" s="77">
        <v>4</v>
      </c>
      <c r="E8" s="75">
        <v>5</v>
      </c>
      <c r="F8" s="77">
        <v>6</v>
      </c>
      <c r="G8" s="77">
        <v>7</v>
      </c>
      <c r="H8" s="75">
        <v>8</v>
      </c>
      <c r="I8" s="77">
        <v>9</v>
      </c>
      <c r="J8" s="77">
        <v>10</v>
      </c>
      <c r="K8" s="75">
        <v>11</v>
      </c>
      <c r="L8" s="77">
        <v>12</v>
      </c>
      <c r="M8" s="77">
        <v>13</v>
      </c>
      <c r="N8" s="75">
        <v>14</v>
      </c>
      <c r="O8" s="77">
        <v>15</v>
      </c>
      <c r="P8" s="77">
        <v>16</v>
      </c>
      <c r="Q8" s="75">
        <v>17</v>
      </c>
      <c r="R8" s="77">
        <v>18</v>
      </c>
      <c r="S8" s="77">
        <v>19</v>
      </c>
      <c r="T8" s="77">
        <v>20</v>
      </c>
    </row>
    <row r="9" spans="1:24" ht="17.25" customHeight="1">
      <c r="A9" s="78" t="s">
        <v>70</v>
      </c>
      <c r="B9" s="79" t="s">
        <v>70</v>
      </c>
      <c r="C9" s="79" t="s">
        <v>272</v>
      </c>
      <c r="D9" s="79" t="s">
        <v>459</v>
      </c>
      <c r="E9" s="79" t="s">
        <v>460</v>
      </c>
      <c r="F9" s="79" t="s">
        <v>77</v>
      </c>
      <c r="G9" s="79" t="s">
        <v>461</v>
      </c>
      <c r="H9" s="80" t="s">
        <v>99</v>
      </c>
      <c r="I9" s="80" t="s">
        <v>459</v>
      </c>
      <c r="J9" s="33">
        <v>89686.85</v>
      </c>
      <c r="K9" s="33">
        <v>89686.85</v>
      </c>
      <c r="L9" s="33"/>
      <c r="M9" s="33"/>
      <c r="N9" s="33"/>
      <c r="O9" s="33"/>
      <c r="P9" s="33"/>
      <c r="Q9" s="35"/>
      <c r="R9" s="35"/>
      <c r="S9" s="33"/>
      <c r="T9" s="33"/>
    </row>
    <row r="10" spans="1:24" ht="21" customHeight="1">
      <c r="A10" s="78" t="s">
        <v>70</v>
      </c>
      <c r="B10" s="79" t="s">
        <v>70</v>
      </c>
      <c r="C10" s="79" t="s">
        <v>272</v>
      </c>
      <c r="D10" s="79" t="s">
        <v>462</v>
      </c>
      <c r="E10" s="79" t="s">
        <v>460</v>
      </c>
      <c r="F10" s="79" t="s">
        <v>77</v>
      </c>
      <c r="G10" s="79" t="s">
        <v>461</v>
      </c>
      <c r="H10" s="80" t="s">
        <v>99</v>
      </c>
      <c r="I10" s="80" t="s">
        <v>462</v>
      </c>
      <c r="J10" s="33">
        <v>1477577.74</v>
      </c>
      <c r="K10" s="33">
        <v>1477577.74</v>
      </c>
      <c r="L10" s="33"/>
      <c r="M10" s="33"/>
      <c r="N10" s="33"/>
      <c r="O10" s="33"/>
      <c r="P10" s="33"/>
      <c r="Q10" s="35"/>
      <c r="R10" s="35"/>
      <c r="S10" s="33"/>
      <c r="T10" s="33"/>
    </row>
    <row r="11" spans="1:24" ht="21" customHeight="1">
      <c r="A11" s="257" t="s">
        <v>177</v>
      </c>
      <c r="B11" s="258"/>
      <c r="C11" s="258"/>
      <c r="D11" s="258"/>
      <c r="E11" s="258"/>
      <c r="F11" s="258"/>
      <c r="G11" s="258"/>
      <c r="H11" s="259"/>
      <c r="I11" s="275"/>
      <c r="J11" s="33">
        <v>1567264.59</v>
      </c>
      <c r="K11" s="33">
        <v>1567264.59</v>
      </c>
      <c r="L11" s="33"/>
      <c r="M11" s="33"/>
      <c r="N11" s="33"/>
      <c r="O11" s="33"/>
      <c r="P11" s="33"/>
      <c r="Q11" s="35"/>
      <c r="R11" s="35"/>
      <c r="S11" s="33"/>
      <c r="T11" s="33"/>
    </row>
    <row r="12" spans="1:24" ht="14.25" customHeight="1">
      <c r="G12" s="276"/>
      <c r="H12" s="276"/>
      <c r="I12" s="276"/>
      <c r="J12" s="276"/>
      <c r="K12" s="276"/>
      <c r="L12" s="276"/>
      <c r="M12" s="276"/>
      <c r="N12" s="276"/>
      <c r="O12" s="276"/>
      <c r="P12" s="276"/>
      <c r="Q12" s="276"/>
      <c r="R12" s="276"/>
      <c r="S12" s="276"/>
      <c r="T12" s="276"/>
      <c r="U12" s="276"/>
      <c r="V12" s="276"/>
      <c r="W12" s="276"/>
      <c r="X12" s="276"/>
    </row>
  </sheetData>
  <mergeCells count="19">
    <mergeCell ref="L6:L7"/>
    <mergeCell ref="M6:M7"/>
    <mergeCell ref="N6:N7"/>
    <mergeCell ref="A3:T3"/>
    <mergeCell ref="J5:T5"/>
    <mergeCell ref="O6:T6"/>
    <mergeCell ref="A11:I11"/>
    <mergeCell ref="G12:X12"/>
    <mergeCell ref="A5:A7"/>
    <mergeCell ref="B5:B7"/>
    <mergeCell ref="C5:C7"/>
    <mergeCell ref="D5:D7"/>
    <mergeCell ref="E5:E7"/>
    <mergeCell ref="F5:F7"/>
    <mergeCell ref="G5:G7"/>
    <mergeCell ref="H5:H7"/>
    <mergeCell ref="I5:I7"/>
    <mergeCell ref="J6:J7"/>
    <mergeCell ref="K6:K7"/>
  </mergeCells>
  <phoneticPr fontId="25" type="noConversion"/>
  <printOptions horizontalCentered="1"/>
  <pageMargins left="0.96" right="0.96" top="0.72" bottom="0.72" header="0" footer="0"/>
  <pageSetup paperSize="9" scale="20" orientation="landscape"/>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E10"/>
  <sheetViews>
    <sheetView showZeros="0" workbookViewId="0">
      <pane ySplit="1" topLeftCell="A2" activePane="bottomLeft" state="frozen"/>
      <selection pane="bottomLeft" activeCell="A10" sqref="A10"/>
    </sheetView>
  </sheetViews>
  <sheetFormatPr defaultColWidth="9.125" defaultRowHeight="14.25" customHeight="1"/>
  <cols>
    <col min="1" max="1" width="44.25" style="22" customWidth="1"/>
    <col min="2" max="5" width="20" style="22" customWidth="1"/>
    <col min="6" max="16384" width="9.125" style="22"/>
  </cols>
  <sheetData>
    <row r="1" spans="1:5" ht="14.25" customHeight="1">
      <c r="A1" s="23"/>
      <c r="B1" s="23"/>
      <c r="C1" s="23"/>
      <c r="D1" s="23"/>
      <c r="E1" s="23"/>
    </row>
    <row r="2" spans="1:5" ht="17.25" customHeight="1">
      <c r="D2" s="64"/>
      <c r="E2" s="25" t="s">
        <v>463</v>
      </c>
    </row>
    <row r="3" spans="1:5" ht="41.25" customHeight="1">
      <c r="A3" s="277" t="str">
        <f>"2025"&amp;"年对下转移支付预算表"</f>
        <v>2025年对下转移支付预算表</v>
      </c>
      <c r="B3" s="214"/>
      <c r="C3" s="214"/>
      <c r="D3" s="214"/>
      <c r="E3" s="235"/>
    </row>
    <row r="4" spans="1:5" ht="18" customHeight="1">
      <c r="A4" s="278" t="s">
        <v>139</v>
      </c>
      <c r="B4" s="279"/>
      <c r="C4" s="279"/>
      <c r="D4" s="280"/>
      <c r="E4" s="27" t="s">
        <v>1</v>
      </c>
    </row>
    <row r="5" spans="1:5" ht="19.5" customHeight="1">
      <c r="A5" s="229" t="s">
        <v>464</v>
      </c>
      <c r="B5" s="217" t="s">
        <v>194</v>
      </c>
      <c r="C5" s="218"/>
      <c r="D5" s="218"/>
      <c r="E5" s="281" t="s">
        <v>465</v>
      </c>
    </row>
    <row r="6" spans="1:5" ht="40.5" customHeight="1">
      <c r="A6" s="226"/>
      <c r="B6" s="36" t="s">
        <v>55</v>
      </c>
      <c r="C6" s="28" t="s">
        <v>58</v>
      </c>
      <c r="D6" s="65" t="s">
        <v>434</v>
      </c>
      <c r="E6" s="281"/>
    </row>
    <row r="7" spans="1:5" ht="19.5" customHeight="1">
      <c r="A7" s="31">
        <v>1</v>
      </c>
      <c r="B7" s="31">
        <v>2</v>
      </c>
      <c r="C7" s="31">
        <v>3</v>
      </c>
      <c r="D7" s="66">
        <v>4</v>
      </c>
      <c r="E7" s="67">
        <v>24</v>
      </c>
    </row>
    <row r="8" spans="1:5" ht="19.5" customHeight="1">
      <c r="A8" s="37"/>
      <c r="B8" s="68"/>
      <c r="C8" s="68"/>
      <c r="D8" s="68"/>
      <c r="E8" s="68"/>
    </row>
    <row r="9" spans="1:5" ht="19.5" customHeight="1">
      <c r="A9" s="60"/>
      <c r="B9" s="68"/>
      <c r="C9" s="68"/>
      <c r="D9" s="68"/>
      <c r="E9" s="68"/>
    </row>
    <row r="10" spans="1:5" ht="33.950000000000003" customHeight="1">
      <c r="A10" s="69" t="s">
        <v>466</v>
      </c>
    </row>
  </sheetData>
  <mergeCells count="5">
    <mergeCell ref="A3:E3"/>
    <mergeCell ref="A4:D4"/>
    <mergeCell ref="B5:D5"/>
    <mergeCell ref="A5:A6"/>
    <mergeCell ref="E5:E6"/>
  </mergeCells>
  <phoneticPr fontId="25" type="noConversion"/>
  <printOptions horizontalCentered="1"/>
  <pageMargins left="0.96" right="0.96" top="0.72" bottom="0.72" header="0" footer="0"/>
  <pageSetup paperSize="9" scale="75" orientation="landscape"/>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A4" sqref="A4:H4"/>
    </sheetView>
  </sheetViews>
  <sheetFormatPr defaultColWidth="9.125" defaultRowHeight="12" customHeight="1"/>
  <cols>
    <col min="1" max="1" width="55.375" style="22" customWidth="1"/>
    <col min="2" max="2" width="29" style="22" customWidth="1"/>
    <col min="3" max="5" width="23.625" style="22" customWidth="1"/>
    <col min="6" max="6" width="11.25" style="22" customWidth="1"/>
    <col min="7" max="7" width="25.125" style="22" customWidth="1"/>
    <col min="8" max="8" width="15.625" style="22" customWidth="1"/>
    <col min="9" max="9" width="13.375" style="22" customWidth="1"/>
    <col min="10" max="10" width="18.875" style="22" customWidth="1"/>
    <col min="11" max="16384" width="9.125" style="22"/>
  </cols>
  <sheetData>
    <row r="1" spans="1:10" ht="12" customHeight="1">
      <c r="A1" s="23"/>
      <c r="B1" s="23"/>
      <c r="C1" s="23"/>
      <c r="D1" s="23"/>
      <c r="E1" s="23"/>
      <c r="F1" s="23"/>
      <c r="G1" s="23"/>
      <c r="H1" s="23"/>
      <c r="I1" s="23"/>
      <c r="J1" s="23"/>
    </row>
    <row r="2" spans="1:10" ht="16.5" customHeight="1">
      <c r="J2" s="25" t="s">
        <v>467</v>
      </c>
    </row>
    <row r="3" spans="1:10" ht="41.25" customHeight="1">
      <c r="A3" s="234" t="str">
        <f>"2025"&amp;"年对下转移支付绩效目标表"</f>
        <v>2025年对下转移支付绩效目标表</v>
      </c>
      <c r="B3" s="214"/>
      <c r="C3" s="214"/>
      <c r="D3" s="214"/>
      <c r="E3" s="214"/>
      <c r="F3" s="235"/>
      <c r="G3" s="214"/>
      <c r="H3" s="235"/>
      <c r="I3" s="235"/>
      <c r="J3" s="214"/>
    </row>
    <row r="4" spans="1:10" ht="17.25" customHeight="1">
      <c r="A4" s="215" t="str">
        <f>"单位名称："&amp;"昆明市晋宁区政务服务管理局"</f>
        <v>单位名称：昆明市晋宁区政务服务管理局</v>
      </c>
      <c r="B4" s="138"/>
      <c r="C4" s="138"/>
      <c r="D4" s="138"/>
      <c r="E4" s="138"/>
      <c r="F4" s="138"/>
      <c r="G4" s="138"/>
      <c r="H4" s="138"/>
    </row>
    <row r="5" spans="1:10" ht="44.25" customHeight="1">
      <c r="A5" s="58" t="s">
        <v>464</v>
      </c>
      <c r="B5" s="58" t="s">
        <v>285</v>
      </c>
      <c r="C5" s="58" t="s">
        <v>286</v>
      </c>
      <c r="D5" s="58" t="s">
        <v>287</v>
      </c>
      <c r="E5" s="58" t="s">
        <v>288</v>
      </c>
      <c r="F5" s="59" t="s">
        <v>289</v>
      </c>
      <c r="G5" s="58" t="s">
        <v>290</v>
      </c>
      <c r="H5" s="59" t="s">
        <v>291</v>
      </c>
      <c r="I5" s="59" t="s">
        <v>292</v>
      </c>
      <c r="J5" s="58" t="s">
        <v>293</v>
      </c>
    </row>
    <row r="6" spans="1:10" ht="14.25" customHeight="1">
      <c r="A6" s="58">
        <v>1</v>
      </c>
      <c r="B6" s="58">
        <v>2</v>
      </c>
      <c r="C6" s="58">
        <v>3</v>
      </c>
      <c r="D6" s="58">
        <v>4</v>
      </c>
      <c r="E6" s="58">
        <v>5</v>
      </c>
      <c r="F6" s="59">
        <v>6</v>
      </c>
      <c r="G6" s="58">
        <v>7</v>
      </c>
      <c r="H6" s="59">
        <v>8</v>
      </c>
      <c r="I6" s="59">
        <v>9</v>
      </c>
      <c r="J6" s="58">
        <v>10</v>
      </c>
    </row>
    <row r="7" spans="1:10" ht="42" customHeight="1">
      <c r="A7" s="37"/>
      <c r="B7" s="60"/>
      <c r="C7" s="60"/>
      <c r="D7" s="60"/>
      <c r="E7" s="47"/>
      <c r="F7" s="61"/>
      <c r="G7" s="47"/>
      <c r="H7" s="61"/>
      <c r="I7" s="61"/>
      <c r="J7" s="47"/>
    </row>
    <row r="8" spans="1:10" ht="42" customHeight="1">
      <c r="A8" s="37"/>
      <c r="B8" s="38"/>
      <c r="C8" s="38"/>
      <c r="D8" s="38"/>
      <c r="E8" s="37"/>
      <c r="F8" s="38"/>
      <c r="G8" s="37"/>
      <c r="H8" s="38"/>
      <c r="I8" s="38"/>
      <c r="J8" s="37"/>
    </row>
    <row r="9" spans="1:10" ht="45" customHeight="1">
      <c r="A9" s="62" t="s">
        <v>468</v>
      </c>
      <c r="B9" s="63"/>
      <c r="C9" s="63"/>
    </row>
  </sheetData>
  <mergeCells count="2">
    <mergeCell ref="A3:J3"/>
    <mergeCell ref="A4:H4"/>
  </mergeCells>
  <phoneticPr fontId="25" type="noConversion"/>
  <printOptions horizontalCentered="1"/>
  <pageMargins left="0.96" right="0.96" top="0.72" bottom="0.72" header="0" footer="0"/>
  <pageSetup paperSize="9" scale="43" orientation="landscape"/>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0"/>
  <sheetViews>
    <sheetView showZeros="0" workbookViewId="0">
      <pane ySplit="1" topLeftCell="A2" activePane="bottomLeft" state="frozen"/>
      <selection pane="bottomLeft" activeCell="A10" sqref="A10:H10"/>
    </sheetView>
  </sheetViews>
  <sheetFormatPr defaultColWidth="10.375" defaultRowHeight="14.25" customHeight="1"/>
  <cols>
    <col min="1" max="3" width="33.75" style="22" customWidth="1"/>
    <col min="4" max="4" width="45.625" style="22" customWidth="1"/>
    <col min="5" max="5" width="27.625" style="22" customWidth="1"/>
    <col min="6" max="6" width="21.75" style="22" customWidth="1"/>
    <col min="7" max="9" width="26.25" style="22" customWidth="1"/>
    <col min="10" max="16384" width="10.375" style="22"/>
  </cols>
  <sheetData>
    <row r="1" spans="1:9" ht="14.25" customHeight="1">
      <c r="A1" s="23"/>
      <c r="B1" s="23"/>
      <c r="C1" s="23"/>
      <c r="D1" s="23"/>
      <c r="E1" s="23"/>
      <c r="F1" s="23"/>
      <c r="G1" s="23"/>
      <c r="H1" s="23"/>
      <c r="I1" s="23"/>
    </row>
    <row r="2" spans="1:9" ht="14.25" customHeight="1">
      <c r="A2" s="282" t="s">
        <v>469</v>
      </c>
      <c r="B2" s="283"/>
      <c r="C2" s="283"/>
      <c r="D2" s="284"/>
      <c r="E2" s="284"/>
      <c r="F2" s="284"/>
      <c r="G2" s="283"/>
      <c r="H2" s="283"/>
      <c r="I2" s="284"/>
    </row>
    <row r="3" spans="1:9" ht="41.25" customHeight="1">
      <c r="A3" s="137" t="str">
        <f>"2025"&amp;"年新增资产配置预算表"</f>
        <v>2025年新增资产配置预算表</v>
      </c>
      <c r="B3" s="184"/>
      <c r="C3" s="184"/>
      <c r="D3" s="183"/>
      <c r="E3" s="183"/>
      <c r="F3" s="183"/>
      <c r="G3" s="184"/>
      <c r="H3" s="184"/>
      <c r="I3" s="183"/>
    </row>
    <row r="4" spans="1:9" ht="14.25" customHeight="1">
      <c r="A4" s="139" t="str">
        <f>"单位名称："&amp;"昆明市晋宁区政务服务管理局"</f>
        <v>单位名称：昆明市晋宁区政务服务管理局</v>
      </c>
      <c r="B4" s="285"/>
      <c r="C4" s="285"/>
      <c r="D4" s="46"/>
      <c r="F4" s="45"/>
      <c r="G4" s="44"/>
      <c r="H4" s="44"/>
      <c r="I4" s="57" t="s">
        <v>1</v>
      </c>
    </row>
    <row r="5" spans="1:9" ht="28.5" customHeight="1">
      <c r="A5" s="187" t="s">
        <v>186</v>
      </c>
      <c r="B5" s="188" t="s">
        <v>187</v>
      </c>
      <c r="C5" s="187" t="s">
        <v>470</v>
      </c>
      <c r="D5" s="187" t="s">
        <v>471</v>
      </c>
      <c r="E5" s="187" t="s">
        <v>472</v>
      </c>
      <c r="F5" s="187" t="s">
        <v>473</v>
      </c>
      <c r="G5" s="188" t="s">
        <v>474</v>
      </c>
      <c r="H5" s="188"/>
      <c r="I5" s="187"/>
    </row>
    <row r="6" spans="1:9" ht="21" customHeight="1">
      <c r="A6" s="187"/>
      <c r="B6" s="191"/>
      <c r="C6" s="191"/>
      <c r="D6" s="190"/>
      <c r="E6" s="191"/>
      <c r="F6" s="191"/>
      <c r="G6" s="42" t="s">
        <v>432</v>
      </c>
      <c r="H6" s="42" t="s">
        <v>475</v>
      </c>
      <c r="I6" s="42" t="s">
        <v>476</v>
      </c>
    </row>
    <row r="7" spans="1:9" ht="17.25" customHeight="1">
      <c r="A7" s="47" t="s">
        <v>83</v>
      </c>
      <c r="B7" s="48"/>
      <c r="C7" s="49" t="s">
        <v>84</v>
      </c>
      <c r="D7" s="47" t="s">
        <v>85</v>
      </c>
      <c r="E7" s="50" t="s">
        <v>86</v>
      </c>
      <c r="F7" s="47" t="s">
        <v>87</v>
      </c>
      <c r="G7" s="49" t="s">
        <v>88</v>
      </c>
      <c r="H7" s="51" t="s">
        <v>89</v>
      </c>
      <c r="I7" s="50" t="s">
        <v>90</v>
      </c>
    </row>
    <row r="8" spans="1:9" ht="19.5" customHeight="1">
      <c r="A8" s="52" t="s">
        <v>70</v>
      </c>
      <c r="B8" s="53" t="s">
        <v>70</v>
      </c>
      <c r="C8" s="53" t="s">
        <v>477</v>
      </c>
      <c r="D8" s="8" t="s">
        <v>478</v>
      </c>
      <c r="E8" s="17" t="s">
        <v>479</v>
      </c>
      <c r="F8" s="54" t="s">
        <v>480</v>
      </c>
      <c r="G8" s="55">
        <v>1</v>
      </c>
      <c r="H8" s="56">
        <v>5000</v>
      </c>
      <c r="I8" s="56">
        <v>5000</v>
      </c>
    </row>
    <row r="9" spans="1:9" ht="19.5" customHeight="1">
      <c r="A9" s="286" t="s">
        <v>55</v>
      </c>
      <c r="B9" s="287"/>
      <c r="C9" s="287"/>
      <c r="D9" s="288"/>
      <c r="E9" s="289"/>
      <c r="F9" s="289"/>
      <c r="G9" s="55">
        <v>1</v>
      </c>
      <c r="H9" s="56">
        <v>5000</v>
      </c>
      <c r="I9" s="56">
        <v>5000</v>
      </c>
    </row>
    <row r="10" spans="1:9" ht="14.25" customHeight="1">
      <c r="A10" s="290"/>
      <c r="B10" s="290"/>
      <c r="C10" s="290"/>
      <c r="D10" s="290"/>
      <c r="E10" s="290"/>
      <c r="F10" s="290"/>
      <c r="G10" s="290"/>
      <c r="H10" s="290"/>
    </row>
  </sheetData>
  <mergeCells count="12">
    <mergeCell ref="A10:H10"/>
    <mergeCell ref="A5:A6"/>
    <mergeCell ref="B5:B6"/>
    <mergeCell ref="C5:C6"/>
    <mergeCell ref="D5:D6"/>
    <mergeCell ref="E5:E6"/>
    <mergeCell ref="F5:F6"/>
    <mergeCell ref="A2:I2"/>
    <mergeCell ref="A3:I3"/>
    <mergeCell ref="A4:C4"/>
    <mergeCell ref="G5:I5"/>
    <mergeCell ref="A9:F9"/>
  </mergeCells>
  <phoneticPr fontId="25" type="noConversion"/>
  <pageMargins left="0.67" right="0.67" top="0.72" bottom="0.72" header="0.28000000000000003" footer="0.28000000000000003"/>
  <pageSetup paperSize="9" scale="43" orientation="landscape"/>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E29" sqref="E29"/>
    </sheetView>
  </sheetViews>
  <sheetFormatPr defaultColWidth="9.125" defaultRowHeight="14.25" customHeight="1"/>
  <cols>
    <col min="1" max="1" width="19.25" style="22" customWidth="1"/>
    <col min="2" max="2" width="33.875" style="22" customWidth="1"/>
    <col min="3" max="3" width="23.875" style="22" customWidth="1"/>
    <col min="4" max="4" width="11.125" style="22" customWidth="1"/>
    <col min="5" max="5" width="17.75" style="22" customWidth="1"/>
    <col min="6" max="6" width="9.875" style="22" customWidth="1"/>
    <col min="7" max="7" width="17.75" style="22" customWidth="1"/>
    <col min="8" max="11" width="23.125" style="22" customWidth="1"/>
    <col min="12" max="16384" width="9.125" style="22"/>
  </cols>
  <sheetData>
    <row r="1" spans="1:11" ht="14.25" customHeight="1">
      <c r="A1" s="23"/>
      <c r="B1" s="23"/>
      <c r="C1" s="23"/>
      <c r="D1" s="23"/>
      <c r="E1" s="23"/>
      <c r="F1" s="23"/>
      <c r="G1" s="23"/>
      <c r="H1" s="23"/>
      <c r="I1" s="23"/>
      <c r="J1" s="23"/>
      <c r="K1" s="23"/>
    </row>
    <row r="2" spans="1:11" ht="14.25" customHeight="1">
      <c r="D2" s="24"/>
      <c r="E2" s="24"/>
      <c r="F2" s="24"/>
      <c r="G2" s="24"/>
      <c r="K2" s="25" t="s">
        <v>481</v>
      </c>
    </row>
    <row r="3" spans="1:11" ht="41.25" customHeight="1">
      <c r="A3" s="214" t="str">
        <f>"2025"&amp;"年上级转移支付补助项目支出预算表"</f>
        <v>2025年上级转移支付补助项目支出预算表</v>
      </c>
      <c r="B3" s="214"/>
      <c r="C3" s="214"/>
      <c r="D3" s="214"/>
      <c r="E3" s="214"/>
      <c r="F3" s="214"/>
      <c r="G3" s="214"/>
      <c r="H3" s="214"/>
      <c r="I3" s="214"/>
      <c r="J3" s="214"/>
      <c r="K3" s="214"/>
    </row>
    <row r="4" spans="1:11" ht="13.5" customHeight="1">
      <c r="A4" s="215" t="str">
        <f>"单位名称："&amp;"昆明市晋宁区政务服务管理局"</f>
        <v>单位名称：昆明市晋宁区政务服务管理局</v>
      </c>
      <c r="B4" s="216"/>
      <c r="C4" s="216"/>
      <c r="D4" s="216"/>
      <c r="E4" s="216"/>
      <c r="F4" s="216"/>
      <c r="G4" s="216"/>
      <c r="H4" s="26"/>
      <c r="I4" s="26"/>
      <c r="J4" s="26"/>
      <c r="K4" s="27" t="s">
        <v>1</v>
      </c>
    </row>
    <row r="5" spans="1:11" ht="21.75" customHeight="1">
      <c r="A5" s="221" t="s">
        <v>264</v>
      </c>
      <c r="B5" s="221" t="s">
        <v>189</v>
      </c>
      <c r="C5" s="221" t="s">
        <v>265</v>
      </c>
      <c r="D5" s="225" t="s">
        <v>190</v>
      </c>
      <c r="E5" s="225" t="s">
        <v>191</v>
      </c>
      <c r="F5" s="225" t="s">
        <v>266</v>
      </c>
      <c r="G5" s="225" t="s">
        <v>267</v>
      </c>
      <c r="H5" s="229" t="s">
        <v>55</v>
      </c>
      <c r="I5" s="217" t="s">
        <v>482</v>
      </c>
      <c r="J5" s="218"/>
      <c r="K5" s="219"/>
    </row>
    <row r="6" spans="1:11" ht="21.75" customHeight="1">
      <c r="A6" s="222"/>
      <c r="B6" s="222"/>
      <c r="C6" s="222"/>
      <c r="D6" s="227"/>
      <c r="E6" s="227"/>
      <c r="F6" s="227"/>
      <c r="G6" s="227"/>
      <c r="H6" s="223"/>
      <c r="I6" s="225" t="s">
        <v>58</v>
      </c>
      <c r="J6" s="225" t="s">
        <v>59</v>
      </c>
      <c r="K6" s="225" t="s">
        <v>60</v>
      </c>
    </row>
    <row r="7" spans="1:11" ht="40.5" customHeight="1">
      <c r="A7" s="224"/>
      <c r="B7" s="224"/>
      <c r="C7" s="224"/>
      <c r="D7" s="228"/>
      <c r="E7" s="228"/>
      <c r="F7" s="228"/>
      <c r="G7" s="228"/>
      <c r="H7" s="226"/>
      <c r="I7" s="228" t="s">
        <v>57</v>
      </c>
      <c r="J7" s="228"/>
      <c r="K7" s="228"/>
    </row>
    <row r="8" spans="1:11" ht="15" customHeight="1">
      <c r="A8" s="31">
        <v>1</v>
      </c>
      <c r="B8" s="31">
        <v>2</v>
      </c>
      <c r="C8" s="31">
        <v>3</v>
      </c>
      <c r="D8" s="31">
        <v>4</v>
      </c>
      <c r="E8" s="31">
        <v>5</v>
      </c>
      <c r="F8" s="31">
        <v>6</v>
      </c>
      <c r="G8" s="31">
        <v>7</v>
      </c>
      <c r="H8" s="31">
        <v>8</v>
      </c>
      <c r="I8" s="31">
        <v>9</v>
      </c>
      <c r="J8" s="42">
        <v>10</v>
      </c>
      <c r="K8" s="42">
        <v>11</v>
      </c>
    </row>
    <row r="9" spans="1:11" ht="18.75" customHeight="1">
      <c r="A9" s="37"/>
      <c r="B9" s="38"/>
      <c r="C9" s="37"/>
      <c r="D9" s="37"/>
      <c r="E9" s="37"/>
      <c r="F9" s="37"/>
      <c r="G9" s="37"/>
      <c r="H9" s="39"/>
      <c r="I9" s="43"/>
      <c r="J9" s="43"/>
      <c r="K9" s="39"/>
    </row>
    <row r="10" spans="1:11" ht="18.75" customHeight="1">
      <c r="A10" s="38"/>
      <c r="B10" s="38"/>
      <c r="C10" s="38"/>
      <c r="D10" s="38"/>
      <c r="E10" s="38"/>
      <c r="F10" s="38"/>
      <c r="G10" s="38"/>
      <c r="H10" s="40"/>
      <c r="I10" s="40"/>
      <c r="J10" s="40"/>
      <c r="K10" s="39"/>
    </row>
    <row r="11" spans="1:11" ht="18.75" customHeight="1">
      <c r="A11" s="291" t="s">
        <v>177</v>
      </c>
      <c r="B11" s="292"/>
      <c r="C11" s="292"/>
      <c r="D11" s="292"/>
      <c r="E11" s="292"/>
      <c r="F11" s="292"/>
      <c r="G11" s="293"/>
      <c r="H11" s="40"/>
      <c r="I11" s="40"/>
      <c r="J11" s="40"/>
      <c r="K11" s="39"/>
    </row>
    <row r="12" spans="1:11" ht="14.25" customHeight="1">
      <c r="A12" s="41" t="s">
        <v>483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25" type="noConversion"/>
  <printOptions horizontalCentered="1"/>
  <pageMargins left="0.37" right="0.37" top="0.56000000000000005" bottom="0.56000000000000005" header="0.48" footer="0.48"/>
  <pageSetup paperSize="9" scale="58" orientation="landscape"/>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6"/>
  <sheetViews>
    <sheetView showZeros="0" workbookViewId="0">
      <pane ySplit="1" topLeftCell="A2" activePane="bottomLeft" state="frozen"/>
      <selection pane="bottomLeft" activeCell="E21" sqref="E21"/>
    </sheetView>
  </sheetViews>
  <sheetFormatPr defaultColWidth="9.125" defaultRowHeight="14.25" customHeight="1"/>
  <cols>
    <col min="1" max="1" width="35.25" style="22" customWidth="1"/>
    <col min="2" max="4" width="28" style="22" customWidth="1"/>
    <col min="5" max="7" width="23.875" style="22" customWidth="1"/>
    <col min="8" max="16384" width="9.125" style="22"/>
  </cols>
  <sheetData>
    <row r="1" spans="1:7" ht="14.25" customHeight="1">
      <c r="A1" s="23"/>
      <c r="B1" s="23"/>
      <c r="C1" s="23"/>
      <c r="D1" s="23"/>
      <c r="E1" s="23"/>
      <c r="F1" s="23"/>
      <c r="G1" s="23"/>
    </row>
    <row r="2" spans="1:7" ht="13.5" customHeight="1">
      <c r="D2" s="24"/>
      <c r="G2" s="25" t="s">
        <v>484</v>
      </c>
    </row>
    <row r="3" spans="1:7" ht="41.25" customHeight="1">
      <c r="A3" s="214" t="str">
        <f>"2025"&amp;"年部门项目中期规划预算表"</f>
        <v>2025年部门项目中期规划预算表</v>
      </c>
      <c r="B3" s="214"/>
      <c r="C3" s="214"/>
      <c r="D3" s="214"/>
      <c r="E3" s="214"/>
      <c r="F3" s="214"/>
      <c r="G3" s="214"/>
    </row>
    <row r="4" spans="1:7" ht="13.5" customHeight="1">
      <c r="A4" s="215" t="str">
        <f>"单位名称："&amp;"昆明市晋宁区政务服务管理局"</f>
        <v>单位名称：昆明市晋宁区政务服务管理局</v>
      </c>
      <c r="B4" s="216"/>
      <c r="C4" s="216"/>
      <c r="D4" s="216"/>
      <c r="E4" s="26"/>
      <c r="F4" s="26"/>
      <c r="G4" s="27" t="s">
        <v>1</v>
      </c>
    </row>
    <row r="5" spans="1:7" ht="21.75" customHeight="1">
      <c r="A5" s="221" t="s">
        <v>265</v>
      </c>
      <c r="B5" s="221" t="s">
        <v>264</v>
      </c>
      <c r="C5" s="221" t="s">
        <v>189</v>
      </c>
      <c r="D5" s="225" t="s">
        <v>485</v>
      </c>
      <c r="E5" s="217" t="s">
        <v>58</v>
      </c>
      <c r="F5" s="218"/>
      <c r="G5" s="219"/>
    </row>
    <row r="6" spans="1:7" ht="21.75" customHeight="1">
      <c r="A6" s="222"/>
      <c r="B6" s="222"/>
      <c r="C6" s="222"/>
      <c r="D6" s="227"/>
      <c r="E6" s="229" t="str">
        <f>"2025"&amp;"年"</f>
        <v>2025年</v>
      </c>
      <c r="F6" s="225" t="str">
        <f>("2025"+1)&amp;"年"</f>
        <v>2026年</v>
      </c>
      <c r="G6" s="225" t="str">
        <f>("2025"+2)&amp;"年"</f>
        <v>2027年</v>
      </c>
    </row>
    <row r="7" spans="1:7" ht="40.5" customHeight="1">
      <c r="A7" s="224"/>
      <c r="B7" s="224"/>
      <c r="C7" s="224"/>
      <c r="D7" s="228"/>
      <c r="E7" s="226"/>
      <c r="F7" s="228" t="s">
        <v>57</v>
      </c>
      <c r="G7" s="228"/>
    </row>
    <row r="8" spans="1:7" ht="15" customHeight="1">
      <c r="A8" s="31">
        <v>1</v>
      </c>
      <c r="B8" s="31">
        <v>2</v>
      </c>
      <c r="C8" s="31">
        <v>3</v>
      </c>
      <c r="D8" s="31">
        <v>4</v>
      </c>
      <c r="E8" s="31">
        <v>5</v>
      </c>
      <c r="F8" s="31">
        <v>6</v>
      </c>
      <c r="G8" s="31">
        <v>7</v>
      </c>
    </row>
    <row r="9" spans="1:7" ht="23.1" customHeight="1">
      <c r="A9" s="32" t="s">
        <v>70</v>
      </c>
      <c r="B9" s="33"/>
      <c r="C9" s="33"/>
      <c r="D9" s="33"/>
      <c r="E9" s="33">
        <v>2000000</v>
      </c>
      <c r="F9" s="33"/>
      <c r="G9" s="33"/>
    </row>
    <row r="10" spans="1:7" ht="18" customHeight="1">
      <c r="A10" s="17"/>
      <c r="B10" s="34" t="s">
        <v>486</v>
      </c>
      <c r="C10" s="34" t="s">
        <v>272</v>
      </c>
      <c r="D10" s="17" t="s">
        <v>487</v>
      </c>
      <c r="E10" s="35">
        <v>1567264.59</v>
      </c>
      <c r="F10" s="35"/>
      <c r="G10" s="35"/>
    </row>
    <row r="11" spans="1:7" ht="18.75" customHeight="1">
      <c r="A11" s="13"/>
      <c r="B11" s="34" t="s">
        <v>488</v>
      </c>
      <c r="C11" s="34" t="s">
        <v>275</v>
      </c>
      <c r="D11" s="17" t="s">
        <v>487</v>
      </c>
      <c r="E11" s="35">
        <v>20000</v>
      </c>
      <c r="F11" s="35"/>
      <c r="G11" s="35"/>
    </row>
    <row r="12" spans="1:7" ht="18.95" customHeight="1">
      <c r="A12" s="13"/>
      <c r="B12" s="34" t="s">
        <v>488</v>
      </c>
      <c r="C12" s="34" t="s">
        <v>277</v>
      </c>
      <c r="D12" s="17" t="s">
        <v>487</v>
      </c>
      <c r="E12" s="35">
        <v>200870.41</v>
      </c>
      <c r="F12" s="35"/>
      <c r="G12" s="35"/>
    </row>
    <row r="13" spans="1:7" ht="18.95" customHeight="1">
      <c r="A13" s="13"/>
      <c r="B13" s="34" t="s">
        <v>488</v>
      </c>
      <c r="C13" s="34" t="s">
        <v>279</v>
      </c>
      <c r="D13" s="17" t="s">
        <v>487</v>
      </c>
      <c r="E13" s="35">
        <v>151309</v>
      </c>
      <c r="F13" s="35"/>
      <c r="G13" s="35"/>
    </row>
    <row r="14" spans="1:7" ht="18.95" customHeight="1">
      <c r="A14" s="13"/>
      <c r="B14" s="34" t="s">
        <v>488</v>
      </c>
      <c r="C14" s="34" t="s">
        <v>281</v>
      </c>
      <c r="D14" s="17" t="s">
        <v>487</v>
      </c>
      <c r="E14" s="35">
        <v>40606</v>
      </c>
      <c r="F14" s="35"/>
      <c r="G14" s="35"/>
    </row>
    <row r="15" spans="1:7" ht="18.95" customHeight="1">
      <c r="A15" s="13"/>
      <c r="B15" s="34" t="s">
        <v>488</v>
      </c>
      <c r="C15" s="34" t="s">
        <v>283</v>
      </c>
      <c r="D15" s="17" t="s">
        <v>487</v>
      </c>
      <c r="E15" s="35">
        <v>19950</v>
      </c>
      <c r="F15" s="35"/>
      <c r="G15" s="35"/>
    </row>
    <row r="16" spans="1:7" ht="18.95" customHeight="1">
      <c r="A16" s="294" t="s">
        <v>55</v>
      </c>
      <c r="B16" s="295"/>
      <c r="C16" s="295"/>
      <c r="D16" s="296"/>
      <c r="E16" s="35">
        <v>2000000</v>
      </c>
      <c r="F16" s="35"/>
      <c r="G16" s="35"/>
    </row>
  </sheetData>
  <mergeCells count="11">
    <mergeCell ref="A3:G3"/>
    <mergeCell ref="A4:D4"/>
    <mergeCell ref="E5:G5"/>
    <mergeCell ref="A16:D16"/>
    <mergeCell ref="A5:A7"/>
    <mergeCell ref="B5:B7"/>
    <mergeCell ref="C5:C7"/>
    <mergeCell ref="D5:D7"/>
    <mergeCell ref="E6:E7"/>
    <mergeCell ref="F6:F7"/>
    <mergeCell ref="G6:G7"/>
  </mergeCells>
  <phoneticPr fontId="25" type="noConversion"/>
  <printOptions horizontalCentered="1"/>
  <pageMargins left="0.37" right="0.37" top="0.56000000000000005" bottom="0.56000000000000005" header="0.48" footer="0.48"/>
  <pageSetup paperSize="9" scale="63" orientation="landscape"/>
</worksheet>
</file>

<file path=xl/worksheets/sheet18.xml><?xml version="1.0" encoding="utf-8"?>
<worksheet xmlns="http://schemas.openxmlformats.org/spreadsheetml/2006/main" xmlns:r="http://schemas.openxmlformats.org/officeDocument/2006/relationships">
  <sheetPr>
    <pageSetUpPr fitToPage="1"/>
  </sheetPr>
  <dimension ref="A1:J56"/>
  <sheetViews>
    <sheetView tabSelected="1" topLeftCell="A48" workbookViewId="0">
      <selection activeCell="J49" sqref="J49"/>
    </sheetView>
  </sheetViews>
  <sheetFormatPr defaultColWidth="9" defaultRowHeight="12.75"/>
  <cols>
    <col min="1" max="1" width="13.625" style="2" customWidth="1"/>
    <col min="2" max="2" width="18.125" style="2" customWidth="1"/>
    <col min="3" max="3" width="13.125" style="2" customWidth="1"/>
    <col min="4" max="4" width="16" style="2" customWidth="1"/>
    <col min="5" max="5" width="22.75" style="2" customWidth="1"/>
    <col min="6" max="6" width="18.875" style="2" customWidth="1"/>
    <col min="7" max="7" width="13.125" style="2" customWidth="1"/>
    <col min="8" max="8" width="24.625" style="2" customWidth="1"/>
    <col min="9" max="9" width="21.625" style="2" customWidth="1"/>
    <col min="10" max="10" width="28.875" style="2" customWidth="1"/>
    <col min="11" max="16384" width="9" style="1"/>
  </cols>
  <sheetData>
    <row r="1" spans="1:10" ht="20.100000000000001" customHeight="1">
      <c r="I1" s="297" t="s">
        <v>489</v>
      </c>
      <c r="J1" s="297"/>
    </row>
    <row r="2" spans="1:10" ht="31.5">
      <c r="A2" s="298" t="str">
        <f>"2025"&amp;"年部门整体支出绩效目标表"</f>
        <v>2025年部门整体支出绩效目标表</v>
      </c>
      <c r="B2" s="298"/>
      <c r="C2" s="298"/>
      <c r="D2" s="298"/>
      <c r="E2" s="298"/>
      <c r="F2" s="298"/>
      <c r="G2" s="298"/>
      <c r="H2" s="298"/>
      <c r="I2" s="298"/>
      <c r="J2" s="298"/>
    </row>
    <row r="3" spans="1:10" ht="17.100000000000001" customHeight="1">
      <c r="A3" s="299" t="str">
        <f>"单位名称："&amp;"昆明市晋宁区政务服务管理局"</f>
        <v>单位名称：昆明市晋宁区政务服务管理局</v>
      </c>
      <c r="B3" s="299"/>
      <c r="C3" s="300"/>
      <c r="D3" s="3"/>
      <c r="E3" s="3"/>
      <c r="F3" s="3"/>
      <c r="G3" s="3"/>
      <c r="H3" s="3"/>
      <c r="I3" s="3"/>
      <c r="J3" s="136" t="s">
        <v>1</v>
      </c>
    </row>
    <row r="4" spans="1:10">
      <c r="A4" s="4" t="s">
        <v>490</v>
      </c>
      <c r="B4" s="301" t="s">
        <v>71</v>
      </c>
      <c r="C4" s="302"/>
      <c r="D4" s="302"/>
      <c r="E4" s="303"/>
      <c r="F4" s="304" t="s">
        <v>491</v>
      </c>
      <c r="G4" s="303"/>
      <c r="H4" s="305" t="s">
        <v>70</v>
      </c>
      <c r="I4" s="302"/>
      <c r="J4" s="303"/>
    </row>
    <row r="5" spans="1:10" ht="13.5">
      <c r="A5" s="200" t="s">
        <v>492</v>
      </c>
      <c r="B5" s="175"/>
      <c r="C5" s="175"/>
      <c r="D5" s="175"/>
      <c r="E5" s="175"/>
      <c r="F5" s="175"/>
      <c r="G5" s="175"/>
      <c r="H5" s="175"/>
      <c r="I5" s="176"/>
      <c r="J5" s="19" t="s">
        <v>493</v>
      </c>
    </row>
    <row r="6" spans="1:10" ht="135.94999999999999" customHeight="1">
      <c r="A6" s="309" t="s">
        <v>494</v>
      </c>
      <c r="B6" s="6" t="s">
        <v>495</v>
      </c>
      <c r="C6" s="306" t="s">
        <v>496</v>
      </c>
      <c r="D6" s="306"/>
      <c r="E6" s="306"/>
      <c r="F6" s="306"/>
      <c r="G6" s="306"/>
      <c r="H6" s="306"/>
      <c r="I6" s="306"/>
      <c r="J6" s="20" t="s">
        <v>497</v>
      </c>
    </row>
    <row r="7" spans="1:10" ht="78" customHeight="1">
      <c r="A7" s="309"/>
      <c r="B7" s="6" t="str">
        <f>"总体绩效目标（"&amp;"2025"&amp;"-"&amp;("2025"+2)&amp;"年期间）"</f>
        <v>总体绩效目标（2025-2027年期间）</v>
      </c>
      <c r="C7" s="306" t="s">
        <v>498</v>
      </c>
      <c r="D7" s="306"/>
      <c r="E7" s="306"/>
      <c r="F7" s="306"/>
      <c r="G7" s="306"/>
      <c r="H7" s="306"/>
      <c r="I7" s="306"/>
      <c r="J7" s="20" t="s">
        <v>499</v>
      </c>
    </row>
    <row r="8" spans="1:10" ht="86.1" customHeight="1">
      <c r="A8" s="6" t="s">
        <v>500</v>
      </c>
      <c r="B8" s="7" t="str">
        <f>"预算年度（"&amp;"2025"&amp;"年）绩效目标"</f>
        <v>预算年度（2025年）绩效目标</v>
      </c>
      <c r="C8" s="307" t="s">
        <v>498</v>
      </c>
      <c r="D8" s="307"/>
      <c r="E8" s="307"/>
      <c r="F8" s="307"/>
      <c r="G8" s="307"/>
      <c r="H8" s="307"/>
      <c r="I8" s="307"/>
      <c r="J8" s="21" t="s">
        <v>501</v>
      </c>
    </row>
    <row r="9" spans="1:10" ht="13.5">
      <c r="A9" s="308" t="s">
        <v>502</v>
      </c>
      <c r="B9" s="308"/>
      <c r="C9" s="308"/>
      <c r="D9" s="308"/>
      <c r="E9" s="308"/>
      <c r="F9" s="308"/>
      <c r="G9" s="308"/>
      <c r="H9" s="308"/>
      <c r="I9" s="308"/>
      <c r="J9" s="308"/>
    </row>
    <row r="10" spans="1:10" ht="13.5">
      <c r="A10" s="316" t="s">
        <v>503</v>
      </c>
      <c r="B10" s="316"/>
      <c r="C10" s="309" t="s">
        <v>504</v>
      </c>
      <c r="D10" s="309"/>
      <c r="E10" s="309"/>
      <c r="F10" s="309" t="s">
        <v>505</v>
      </c>
      <c r="G10" s="309"/>
      <c r="H10" s="309" t="s">
        <v>506</v>
      </c>
      <c r="I10" s="309"/>
      <c r="J10" s="309"/>
    </row>
    <row r="11" spans="1:10" ht="13.5">
      <c r="A11" s="316"/>
      <c r="B11" s="316"/>
      <c r="C11" s="309"/>
      <c r="D11" s="309"/>
      <c r="E11" s="309"/>
      <c r="F11" s="309"/>
      <c r="G11" s="309"/>
      <c r="H11" s="6" t="s">
        <v>507</v>
      </c>
      <c r="I11" s="6" t="s">
        <v>508</v>
      </c>
      <c r="J11" s="6" t="s">
        <v>509</v>
      </c>
    </row>
    <row r="12" spans="1:10" ht="18" customHeight="1">
      <c r="A12" s="286" t="s">
        <v>55</v>
      </c>
      <c r="B12" s="310"/>
      <c r="C12" s="310"/>
      <c r="D12" s="310"/>
      <c r="E12" s="310"/>
      <c r="F12" s="310"/>
      <c r="G12" s="166"/>
      <c r="H12" s="11">
        <v>7774996.5099999998</v>
      </c>
      <c r="I12" s="11">
        <v>7774996.5099999998</v>
      </c>
      <c r="J12" s="11"/>
    </row>
    <row r="13" spans="1:10" ht="21.95" customHeight="1">
      <c r="A13" s="306" t="s">
        <v>510</v>
      </c>
      <c r="B13" s="311"/>
      <c r="C13" s="306" t="s">
        <v>511</v>
      </c>
      <c r="D13" s="311"/>
      <c r="E13" s="311"/>
      <c r="F13" s="311"/>
      <c r="G13" s="311"/>
      <c r="H13" s="12">
        <v>5774996.5099999998</v>
      </c>
      <c r="I13" s="12">
        <v>5774996.5099999998</v>
      </c>
      <c r="J13" s="12"/>
    </row>
    <row r="14" spans="1:10" ht="93.95" customHeight="1">
      <c r="A14" s="306" t="s">
        <v>512</v>
      </c>
      <c r="B14" s="237"/>
      <c r="C14" s="306" t="s">
        <v>513</v>
      </c>
      <c r="D14" s="237"/>
      <c r="E14" s="237"/>
      <c r="F14" s="237"/>
      <c r="G14" s="237"/>
      <c r="H14" s="12">
        <v>2000000</v>
      </c>
      <c r="I14" s="12">
        <v>2000000</v>
      </c>
      <c r="J14" s="12"/>
    </row>
    <row r="15" spans="1:10" ht="13.5">
      <c r="A15" s="308" t="s">
        <v>514</v>
      </c>
      <c r="B15" s="308"/>
      <c r="C15" s="308"/>
      <c r="D15" s="308"/>
      <c r="E15" s="308"/>
      <c r="F15" s="308"/>
      <c r="G15" s="308"/>
      <c r="H15" s="308"/>
      <c r="I15" s="308"/>
      <c r="J15" s="308"/>
    </row>
    <row r="16" spans="1:10" ht="13.5">
      <c r="A16" s="312" t="s">
        <v>515</v>
      </c>
      <c r="B16" s="312"/>
      <c r="C16" s="312"/>
      <c r="D16" s="312"/>
      <c r="E16" s="312"/>
      <c r="F16" s="312"/>
      <c r="G16" s="312"/>
      <c r="H16" s="313" t="s">
        <v>516</v>
      </c>
      <c r="I16" s="315" t="s">
        <v>293</v>
      </c>
      <c r="J16" s="313" t="s">
        <v>517</v>
      </c>
    </row>
    <row r="17" spans="1:10" ht="14.25">
      <c r="A17" s="14" t="s">
        <v>286</v>
      </c>
      <c r="B17" s="14" t="s">
        <v>518</v>
      </c>
      <c r="C17" s="15" t="s">
        <v>288</v>
      </c>
      <c r="D17" s="15" t="s">
        <v>289</v>
      </c>
      <c r="E17" s="15" t="s">
        <v>290</v>
      </c>
      <c r="F17" s="15" t="s">
        <v>291</v>
      </c>
      <c r="G17" s="15" t="s">
        <v>292</v>
      </c>
      <c r="H17" s="314"/>
      <c r="I17" s="314"/>
      <c r="J17" s="314"/>
    </row>
    <row r="18" spans="1:10">
      <c r="A18" s="16" t="s">
        <v>295</v>
      </c>
      <c r="B18" s="16"/>
      <c r="C18" s="17"/>
      <c r="D18" s="16"/>
      <c r="E18" s="16"/>
      <c r="F18" s="16"/>
      <c r="G18" s="16"/>
      <c r="H18" s="18"/>
      <c r="I18" s="8"/>
      <c r="J18" s="18"/>
    </row>
    <row r="19" spans="1:10">
      <c r="A19" s="16"/>
      <c r="B19" s="16" t="s">
        <v>296</v>
      </c>
      <c r="C19" s="17"/>
      <c r="D19" s="16"/>
      <c r="E19" s="16"/>
      <c r="F19" s="16"/>
      <c r="G19" s="16"/>
      <c r="H19" s="18"/>
      <c r="I19" s="8"/>
      <c r="J19" s="18"/>
    </row>
    <row r="20" spans="1:10" ht="45">
      <c r="A20" s="16"/>
      <c r="B20" s="16"/>
      <c r="C20" s="17" t="s">
        <v>519</v>
      </c>
      <c r="D20" s="16" t="s">
        <v>316</v>
      </c>
      <c r="E20" s="16" t="s">
        <v>90</v>
      </c>
      <c r="F20" s="16" t="s">
        <v>520</v>
      </c>
      <c r="G20" s="16" t="s">
        <v>301</v>
      </c>
      <c r="H20" s="18" t="s">
        <v>521</v>
      </c>
      <c r="I20" s="8" t="s">
        <v>522</v>
      </c>
      <c r="J20" s="18" t="s">
        <v>523</v>
      </c>
    </row>
    <row r="21" spans="1:10" ht="45">
      <c r="A21" s="16"/>
      <c r="B21" s="16"/>
      <c r="C21" s="17" t="s">
        <v>524</v>
      </c>
      <c r="D21" s="16" t="s">
        <v>316</v>
      </c>
      <c r="E21" s="16" t="s">
        <v>525</v>
      </c>
      <c r="F21" s="16" t="s">
        <v>520</v>
      </c>
      <c r="G21" s="16" t="s">
        <v>301</v>
      </c>
      <c r="H21" s="18" t="s">
        <v>521</v>
      </c>
      <c r="I21" s="8" t="s">
        <v>526</v>
      </c>
      <c r="J21" s="18" t="s">
        <v>523</v>
      </c>
    </row>
    <row r="22" spans="1:10" ht="33.75">
      <c r="A22" s="16"/>
      <c r="B22" s="16"/>
      <c r="C22" s="17" t="s">
        <v>527</v>
      </c>
      <c r="D22" s="16" t="s">
        <v>316</v>
      </c>
      <c r="E22" s="16" t="s">
        <v>85</v>
      </c>
      <c r="F22" s="16" t="s">
        <v>520</v>
      </c>
      <c r="G22" s="16" t="s">
        <v>301</v>
      </c>
      <c r="H22" s="18" t="s">
        <v>521</v>
      </c>
      <c r="I22" s="8" t="s">
        <v>528</v>
      </c>
      <c r="J22" s="18" t="s">
        <v>523</v>
      </c>
    </row>
    <row r="23" spans="1:10" ht="51" customHeight="1">
      <c r="A23" s="16"/>
      <c r="B23" s="16"/>
      <c r="C23" s="17" t="s">
        <v>529</v>
      </c>
      <c r="D23" s="16" t="s">
        <v>298</v>
      </c>
      <c r="E23" s="16" t="s">
        <v>530</v>
      </c>
      <c r="F23" s="16" t="s">
        <v>326</v>
      </c>
      <c r="G23" s="16" t="s">
        <v>301</v>
      </c>
      <c r="H23" s="18" t="s">
        <v>531</v>
      </c>
      <c r="I23" s="8" t="s">
        <v>532</v>
      </c>
      <c r="J23" s="18" t="s">
        <v>533</v>
      </c>
    </row>
    <row r="24" spans="1:10" ht="45">
      <c r="A24" s="16"/>
      <c r="B24" s="16"/>
      <c r="C24" s="17" t="s">
        <v>408</v>
      </c>
      <c r="D24" s="16" t="s">
        <v>298</v>
      </c>
      <c r="E24" s="16" t="s">
        <v>364</v>
      </c>
      <c r="F24" s="16" t="s">
        <v>306</v>
      </c>
      <c r="G24" s="16" t="s">
        <v>301</v>
      </c>
      <c r="H24" s="18" t="s">
        <v>534</v>
      </c>
      <c r="I24" s="8" t="s">
        <v>409</v>
      </c>
      <c r="J24" s="18" t="s">
        <v>533</v>
      </c>
    </row>
    <row r="25" spans="1:10" ht="191.25">
      <c r="A25" s="16"/>
      <c r="B25" s="16"/>
      <c r="C25" s="17" t="s">
        <v>341</v>
      </c>
      <c r="D25" s="16" t="s">
        <v>298</v>
      </c>
      <c r="E25" s="16" t="s">
        <v>342</v>
      </c>
      <c r="F25" s="16" t="s">
        <v>343</v>
      </c>
      <c r="G25" s="16" t="s">
        <v>301</v>
      </c>
      <c r="H25" s="18" t="s">
        <v>535</v>
      </c>
      <c r="I25" s="8" t="s">
        <v>344</v>
      </c>
      <c r="J25" s="18" t="s">
        <v>536</v>
      </c>
    </row>
    <row r="26" spans="1:10" ht="191.25">
      <c r="A26" s="16"/>
      <c r="B26" s="16"/>
      <c r="C26" s="17" t="s">
        <v>537</v>
      </c>
      <c r="D26" s="16" t="s">
        <v>298</v>
      </c>
      <c r="E26" s="16" t="s">
        <v>83</v>
      </c>
      <c r="F26" s="16" t="s">
        <v>300</v>
      </c>
      <c r="G26" s="16" t="s">
        <v>301</v>
      </c>
      <c r="H26" s="18" t="s">
        <v>538</v>
      </c>
      <c r="I26" s="8" t="s">
        <v>539</v>
      </c>
      <c r="J26" s="18" t="s">
        <v>536</v>
      </c>
    </row>
    <row r="27" spans="1:10" ht="45">
      <c r="A27" s="16"/>
      <c r="B27" s="16"/>
      <c r="C27" s="17" t="s">
        <v>363</v>
      </c>
      <c r="D27" s="16" t="s">
        <v>298</v>
      </c>
      <c r="E27" s="16" t="s">
        <v>364</v>
      </c>
      <c r="F27" s="16" t="s">
        <v>306</v>
      </c>
      <c r="G27" s="16" t="s">
        <v>301</v>
      </c>
      <c r="H27" s="18" t="s">
        <v>540</v>
      </c>
      <c r="I27" s="8" t="s">
        <v>365</v>
      </c>
      <c r="J27" s="18" t="s">
        <v>541</v>
      </c>
    </row>
    <row r="28" spans="1:10" ht="67.5">
      <c r="A28" s="16"/>
      <c r="B28" s="16"/>
      <c r="C28" s="17" t="s">
        <v>382</v>
      </c>
      <c r="D28" s="16" t="s">
        <v>298</v>
      </c>
      <c r="E28" s="16" t="s">
        <v>542</v>
      </c>
      <c r="F28" s="16" t="s">
        <v>326</v>
      </c>
      <c r="G28" s="16" t="s">
        <v>301</v>
      </c>
      <c r="H28" s="18" t="s">
        <v>543</v>
      </c>
      <c r="I28" s="8" t="s">
        <v>544</v>
      </c>
      <c r="J28" s="18" t="s">
        <v>545</v>
      </c>
    </row>
    <row r="29" spans="1:10" ht="33.75">
      <c r="A29" s="16"/>
      <c r="B29" s="16"/>
      <c r="C29" s="17" t="s">
        <v>546</v>
      </c>
      <c r="D29" s="16" t="s">
        <v>298</v>
      </c>
      <c r="E29" s="16" t="s">
        <v>83</v>
      </c>
      <c r="F29" s="16" t="s">
        <v>300</v>
      </c>
      <c r="G29" s="16" t="s">
        <v>301</v>
      </c>
      <c r="H29" s="18" t="s">
        <v>547</v>
      </c>
      <c r="I29" s="8" t="s">
        <v>548</v>
      </c>
      <c r="J29" s="18" t="s">
        <v>549</v>
      </c>
    </row>
    <row r="30" spans="1:10" ht="33.75">
      <c r="A30" s="16"/>
      <c r="B30" s="16"/>
      <c r="C30" s="17" t="s">
        <v>550</v>
      </c>
      <c r="D30" s="16" t="s">
        <v>298</v>
      </c>
      <c r="E30" s="16" t="s">
        <v>83</v>
      </c>
      <c r="F30" s="16" t="s">
        <v>343</v>
      </c>
      <c r="G30" s="16" t="s">
        <v>301</v>
      </c>
      <c r="H30" s="18" t="s">
        <v>551</v>
      </c>
      <c r="I30" s="8" t="s">
        <v>552</v>
      </c>
      <c r="J30" s="18" t="s">
        <v>549</v>
      </c>
    </row>
    <row r="31" spans="1:10" ht="67.5">
      <c r="A31" s="16"/>
      <c r="B31" s="16"/>
      <c r="C31" s="17" t="s">
        <v>325</v>
      </c>
      <c r="D31" s="16" t="s">
        <v>316</v>
      </c>
      <c r="E31" s="16" t="s">
        <v>83</v>
      </c>
      <c r="F31" s="16" t="s">
        <v>326</v>
      </c>
      <c r="G31" s="16" t="s">
        <v>301</v>
      </c>
      <c r="H31" s="18" t="s">
        <v>553</v>
      </c>
      <c r="I31" s="8" t="s">
        <v>554</v>
      </c>
      <c r="J31" s="18" t="s">
        <v>555</v>
      </c>
    </row>
    <row r="32" spans="1:10">
      <c r="A32" s="16"/>
      <c r="B32" s="16" t="s">
        <v>303</v>
      </c>
      <c r="C32" s="17"/>
      <c r="D32" s="16"/>
      <c r="E32" s="16"/>
      <c r="F32" s="16"/>
      <c r="G32" s="16"/>
      <c r="H32" s="18"/>
      <c r="I32" s="8"/>
      <c r="J32" s="18"/>
    </row>
    <row r="33" spans="1:10" ht="50.1" customHeight="1">
      <c r="A33" s="16"/>
      <c r="B33" s="16"/>
      <c r="C33" s="17" t="s">
        <v>410</v>
      </c>
      <c r="D33" s="16" t="s">
        <v>298</v>
      </c>
      <c r="E33" s="16" t="s">
        <v>305</v>
      </c>
      <c r="F33" s="16" t="s">
        <v>306</v>
      </c>
      <c r="G33" s="16" t="s">
        <v>301</v>
      </c>
      <c r="H33" s="18" t="s">
        <v>556</v>
      </c>
      <c r="I33" s="8" t="s">
        <v>411</v>
      </c>
      <c r="J33" s="18" t="s">
        <v>533</v>
      </c>
    </row>
    <row r="34" spans="1:10" ht="50.1" customHeight="1">
      <c r="A34" s="16"/>
      <c r="B34" s="16"/>
      <c r="C34" s="17" t="s">
        <v>412</v>
      </c>
      <c r="D34" s="16" t="s">
        <v>298</v>
      </c>
      <c r="E34" s="16" t="s">
        <v>305</v>
      </c>
      <c r="F34" s="16" t="s">
        <v>306</v>
      </c>
      <c r="G34" s="16" t="s">
        <v>301</v>
      </c>
      <c r="H34" s="18" t="s">
        <v>557</v>
      </c>
      <c r="I34" s="8" t="s">
        <v>413</v>
      </c>
      <c r="J34" s="18" t="s">
        <v>533</v>
      </c>
    </row>
    <row r="35" spans="1:10" ht="33.75">
      <c r="A35" s="16"/>
      <c r="B35" s="16"/>
      <c r="C35" s="17" t="s">
        <v>558</v>
      </c>
      <c r="D35" s="16" t="s">
        <v>298</v>
      </c>
      <c r="E35" s="16" t="s">
        <v>364</v>
      </c>
      <c r="F35" s="16" t="s">
        <v>306</v>
      </c>
      <c r="G35" s="16" t="s">
        <v>301</v>
      </c>
      <c r="H35" s="18" t="s">
        <v>559</v>
      </c>
      <c r="I35" s="8" t="s">
        <v>560</v>
      </c>
      <c r="J35" s="18" t="s">
        <v>549</v>
      </c>
    </row>
    <row r="36" spans="1:10" ht="45" customHeight="1">
      <c r="A36" s="16"/>
      <c r="B36" s="16"/>
      <c r="C36" s="17" t="s">
        <v>366</v>
      </c>
      <c r="D36" s="16" t="s">
        <v>298</v>
      </c>
      <c r="E36" s="16" t="s">
        <v>305</v>
      </c>
      <c r="F36" s="16" t="s">
        <v>306</v>
      </c>
      <c r="G36" s="16" t="s">
        <v>301</v>
      </c>
      <c r="H36" s="18" t="s">
        <v>561</v>
      </c>
      <c r="I36" s="8" t="s">
        <v>367</v>
      </c>
      <c r="J36" s="18" t="s">
        <v>541</v>
      </c>
    </row>
    <row r="37" spans="1:10">
      <c r="A37" s="16"/>
      <c r="B37" s="16" t="s">
        <v>331</v>
      </c>
      <c r="C37" s="17"/>
      <c r="D37" s="16"/>
      <c r="E37" s="16"/>
      <c r="F37" s="16"/>
      <c r="G37" s="16"/>
      <c r="H37" s="18"/>
      <c r="I37" s="8"/>
      <c r="J37" s="18"/>
    </row>
    <row r="38" spans="1:10" ht="22.5">
      <c r="A38" s="16"/>
      <c r="B38" s="16"/>
      <c r="C38" s="17" t="s">
        <v>562</v>
      </c>
      <c r="D38" s="16" t="s">
        <v>298</v>
      </c>
      <c r="E38" s="16" t="s">
        <v>414</v>
      </c>
      <c r="F38" s="16" t="s">
        <v>326</v>
      </c>
      <c r="G38" s="16" t="s">
        <v>301</v>
      </c>
      <c r="H38" s="18" t="s">
        <v>563</v>
      </c>
      <c r="I38" s="8" t="s">
        <v>415</v>
      </c>
      <c r="J38" s="18" t="s">
        <v>564</v>
      </c>
    </row>
    <row r="39" spans="1:10" ht="33.75">
      <c r="A39" s="16"/>
      <c r="B39" s="16"/>
      <c r="C39" s="17" t="s">
        <v>368</v>
      </c>
      <c r="D39" s="16" t="s">
        <v>310</v>
      </c>
      <c r="E39" s="16" t="s">
        <v>369</v>
      </c>
      <c r="F39" s="16" t="s">
        <v>370</v>
      </c>
      <c r="G39" s="16" t="s">
        <v>301</v>
      </c>
      <c r="H39" s="18" t="s">
        <v>565</v>
      </c>
      <c r="I39" s="8" t="s">
        <v>371</v>
      </c>
      <c r="J39" s="18" t="s">
        <v>566</v>
      </c>
    </row>
    <row r="40" spans="1:10">
      <c r="A40" s="16" t="s">
        <v>313</v>
      </c>
      <c r="B40" s="16"/>
      <c r="C40" s="17"/>
      <c r="D40" s="16"/>
      <c r="E40" s="16"/>
      <c r="F40" s="16"/>
      <c r="G40" s="16"/>
      <c r="H40" s="18"/>
      <c r="I40" s="8"/>
      <c r="J40" s="18"/>
    </row>
    <row r="41" spans="1:10">
      <c r="A41" s="16"/>
      <c r="B41" s="16" t="s">
        <v>372</v>
      </c>
      <c r="C41" s="17"/>
      <c r="D41" s="16"/>
      <c r="E41" s="16"/>
      <c r="F41" s="16"/>
      <c r="G41" s="16"/>
      <c r="H41" s="18"/>
      <c r="I41" s="8"/>
      <c r="J41" s="18"/>
    </row>
    <row r="42" spans="1:10" ht="51.95" customHeight="1">
      <c r="A42" s="16"/>
      <c r="B42" s="16"/>
      <c r="C42" s="17" t="s">
        <v>416</v>
      </c>
      <c r="D42" s="16" t="s">
        <v>316</v>
      </c>
      <c r="E42" s="16" t="s">
        <v>567</v>
      </c>
      <c r="F42" s="16" t="s">
        <v>326</v>
      </c>
      <c r="G42" s="16" t="s">
        <v>318</v>
      </c>
      <c r="H42" s="18" t="s">
        <v>568</v>
      </c>
      <c r="I42" s="8" t="s">
        <v>569</v>
      </c>
      <c r="J42" s="18" t="s">
        <v>533</v>
      </c>
    </row>
    <row r="43" spans="1:10" ht="39" customHeight="1">
      <c r="A43" s="16"/>
      <c r="B43" s="16"/>
      <c r="C43" s="17" t="s">
        <v>373</v>
      </c>
      <c r="D43" s="16" t="s">
        <v>298</v>
      </c>
      <c r="E43" s="16" t="s">
        <v>570</v>
      </c>
      <c r="F43" s="16" t="s">
        <v>571</v>
      </c>
      <c r="G43" s="16" t="s">
        <v>301</v>
      </c>
      <c r="H43" s="18" t="s">
        <v>572</v>
      </c>
      <c r="I43" s="8" t="s">
        <v>375</v>
      </c>
      <c r="J43" s="18" t="s">
        <v>541</v>
      </c>
    </row>
    <row r="44" spans="1:10">
      <c r="A44" s="16"/>
      <c r="B44" s="16" t="s">
        <v>314</v>
      </c>
      <c r="C44" s="17"/>
      <c r="D44" s="16"/>
      <c r="E44" s="16"/>
      <c r="F44" s="16"/>
      <c r="G44" s="16"/>
      <c r="H44" s="18"/>
      <c r="I44" s="8"/>
      <c r="J44" s="18"/>
    </row>
    <row r="45" spans="1:10" ht="22.5">
      <c r="A45" s="16"/>
      <c r="B45" s="16"/>
      <c r="C45" s="17" t="s">
        <v>573</v>
      </c>
      <c r="D45" s="16" t="s">
        <v>316</v>
      </c>
      <c r="E45" s="16" t="s">
        <v>574</v>
      </c>
      <c r="F45" s="16" t="s">
        <v>326</v>
      </c>
      <c r="G45" s="16" t="s">
        <v>318</v>
      </c>
      <c r="H45" s="18" t="s">
        <v>575</v>
      </c>
      <c r="I45" s="8" t="s">
        <v>576</v>
      </c>
      <c r="J45" s="18" t="s">
        <v>577</v>
      </c>
    </row>
    <row r="46" spans="1:10" ht="33.75">
      <c r="A46" s="16"/>
      <c r="B46" s="16"/>
      <c r="C46" s="17" t="s">
        <v>578</v>
      </c>
      <c r="D46" s="16" t="s">
        <v>316</v>
      </c>
      <c r="E46" s="16" t="s">
        <v>579</v>
      </c>
      <c r="F46" s="16" t="s">
        <v>326</v>
      </c>
      <c r="G46" s="16" t="s">
        <v>318</v>
      </c>
      <c r="H46" s="18" t="s">
        <v>568</v>
      </c>
      <c r="I46" s="8" t="s">
        <v>580</v>
      </c>
      <c r="J46" s="18" t="s">
        <v>549</v>
      </c>
    </row>
    <row r="47" spans="1:10" ht="123.75">
      <c r="A47" s="16"/>
      <c r="B47" s="16"/>
      <c r="C47" s="17" t="s">
        <v>581</v>
      </c>
      <c r="D47" s="16" t="s">
        <v>316</v>
      </c>
      <c r="E47" s="16" t="s">
        <v>582</v>
      </c>
      <c r="F47" s="16" t="s">
        <v>326</v>
      </c>
      <c r="G47" s="16" t="s">
        <v>318</v>
      </c>
      <c r="H47" s="18" t="s">
        <v>568</v>
      </c>
      <c r="I47" s="8" t="s">
        <v>356</v>
      </c>
      <c r="J47" s="18" t="s">
        <v>583</v>
      </c>
    </row>
    <row r="48" spans="1:10" ht="203.1" customHeight="1">
      <c r="A48" s="16"/>
      <c r="B48" s="16"/>
      <c r="C48" s="17" t="s">
        <v>584</v>
      </c>
      <c r="D48" s="16" t="s">
        <v>316</v>
      </c>
      <c r="E48" s="16" t="s">
        <v>585</v>
      </c>
      <c r="F48" s="16" t="s">
        <v>326</v>
      </c>
      <c r="G48" s="16" t="s">
        <v>318</v>
      </c>
      <c r="H48" s="18" t="s">
        <v>568</v>
      </c>
      <c r="I48" s="8" t="s">
        <v>586</v>
      </c>
      <c r="J48" s="18" t="s">
        <v>536</v>
      </c>
    </row>
    <row r="49" spans="1:10" ht="33.75">
      <c r="A49" s="16"/>
      <c r="B49" s="16"/>
      <c r="C49" s="17" t="s">
        <v>587</v>
      </c>
      <c r="D49" s="16" t="s">
        <v>316</v>
      </c>
      <c r="E49" s="16" t="s">
        <v>588</v>
      </c>
      <c r="F49" s="16" t="s">
        <v>326</v>
      </c>
      <c r="G49" s="16" t="s">
        <v>318</v>
      </c>
      <c r="H49" s="18" t="s">
        <v>568</v>
      </c>
      <c r="I49" s="8" t="s">
        <v>589</v>
      </c>
      <c r="J49" s="18" t="s">
        <v>590</v>
      </c>
    </row>
    <row r="50" spans="1:10" ht="35.1" customHeight="1">
      <c r="A50" s="16"/>
      <c r="B50" s="16"/>
      <c r="C50" s="17" t="s">
        <v>591</v>
      </c>
      <c r="D50" s="16" t="s">
        <v>316</v>
      </c>
      <c r="E50" s="16" t="s">
        <v>592</v>
      </c>
      <c r="F50" s="16" t="s">
        <v>326</v>
      </c>
      <c r="G50" s="16" t="s">
        <v>318</v>
      </c>
      <c r="H50" s="18" t="s">
        <v>568</v>
      </c>
      <c r="I50" s="8" t="s">
        <v>593</v>
      </c>
      <c r="J50" s="18" t="s">
        <v>594</v>
      </c>
    </row>
    <row r="51" spans="1:10">
      <c r="A51" s="16"/>
      <c r="B51" s="16" t="s">
        <v>595</v>
      </c>
      <c r="C51" s="17"/>
      <c r="D51" s="16"/>
      <c r="E51" s="16"/>
      <c r="F51" s="16"/>
      <c r="G51" s="16"/>
      <c r="H51" s="18"/>
      <c r="I51" s="8"/>
      <c r="J51" s="18"/>
    </row>
    <row r="52" spans="1:10" ht="33.75">
      <c r="A52" s="16"/>
      <c r="B52" s="16"/>
      <c r="C52" s="17" t="s">
        <v>596</v>
      </c>
      <c r="D52" s="16" t="s">
        <v>298</v>
      </c>
      <c r="E52" s="16" t="s">
        <v>597</v>
      </c>
      <c r="F52" s="16" t="s">
        <v>306</v>
      </c>
      <c r="G52" s="16" t="s">
        <v>301</v>
      </c>
      <c r="H52" s="18" t="s">
        <v>598</v>
      </c>
      <c r="I52" s="8" t="s">
        <v>599</v>
      </c>
      <c r="J52" s="18" t="s">
        <v>600</v>
      </c>
    </row>
    <row r="53" spans="1:10">
      <c r="A53" s="16" t="s">
        <v>320</v>
      </c>
      <c r="B53" s="16"/>
      <c r="C53" s="17"/>
      <c r="D53" s="16"/>
      <c r="E53" s="16"/>
      <c r="F53" s="16"/>
      <c r="G53" s="16"/>
      <c r="H53" s="18"/>
      <c r="I53" s="8"/>
      <c r="J53" s="18"/>
    </row>
    <row r="54" spans="1:10">
      <c r="A54" s="16"/>
      <c r="B54" s="16" t="s">
        <v>321</v>
      </c>
      <c r="C54" s="17"/>
      <c r="D54" s="16"/>
      <c r="E54" s="16"/>
      <c r="F54" s="16"/>
      <c r="G54" s="16"/>
      <c r="H54" s="18"/>
      <c r="I54" s="8"/>
      <c r="J54" s="18"/>
    </row>
    <row r="55" spans="1:10" ht="45">
      <c r="A55" s="16"/>
      <c r="B55" s="16"/>
      <c r="C55" s="17" t="s">
        <v>601</v>
      </c>
      <c r="D55" s="16" t="s">
        <v>298</v>
      </c>
      <c r="E55" s="16" t="s">
        <v>597</v>
      </c>
      <c r="F55" s="16" t="s">
        <v>306</v>
      </c>
      <c r="G55" s="16" t="s">
        <v>301</v>
      </c>
      <c r="H55" s="18" t="s">
        <v>602</v>
      </c>
      <c r="I55" s="8" t="s">
        <v>603</v>
      </c>
      <c r="J55" s="18" t="s">
        <v>604</v>
      </c>
    </row>
    <row r="56" spans="1:10" ht="45">
      <c r="A56" s="16"/>
      <c r="B56" s="16"/>
      <c r="C56" s="17" t="s">
        <v>360</v>
      </c>
      <c r="D56" s="16" t="s">
        <v>298</v>
      </c>
      <c r="E56" s="16" t="s">
        <v>597</v>
      </c>
      <c r="F56" s="16" t="s">
        <v>306</v>
      </c>
      <c r="G56" s="16" t="s">
        <v>301</v>
      </c>
      <c r="H56" s="18" t="s">
        <v>605</v>
      </c>
      <c r="I56" s="8" t="s">
        <v>606</v>
      </c>
      <c r="J56" s="18" t="s">
        <v>607</v>
      </c>
    </row>
  </sheetData>
  <mergeCells count="25">
    <mergeCell ref="A15:J15"/>
    <mergeCell ref="A16:G16"/>
    <mergeCell ref="A6:A7"/>
    <mergeCell ref="H16:H17"/>
    <mergeCell ref="I16:I17"/>
    <mergeCell ref="J16:J17"/>
    <mergeCell ref="A10:B11"/>
    <mergeCell ref="C10:G11"/>
    <mergeCell ref="H10:J10"/>
    <mergeCell ref="A12:G12"/>
    <mergeCell ref="A13:B13"/>
    <mergeCell ref="C13:G13"/>
    <mergeCell ref="A14:B14"/>
    <mergeCell ref="C14:G14"/>
    <mergeCell ref="A5:I5"/>
    <mergeCell ref="C6:I6"/>
    <mergeCell ref="C7:I7"/>
    <mergeCell ref="C8:I8"/>
    <mergeCell ref="A9:J9"/>
    <mergeCell ref="I1:J1"/>
    <mergeCell ref="A2:J2"/>
    <mergeCell ref="A3:C3"/>
    <mergeCell ref="B4:E4"/>
    <mergeCell ref="F4:G4"/>
    <mergeCell ref="H4:J4"/>
  </mergeCells>
  <phoneticPr fontId="25" type="noConversion"/>
  <pageMargins left="0.75" right="0.75" top="1" bottom="1" header="0.5" footer="0.5"/>
  <pageSetup paperSize="8" scale="69" fitToHeight="0" orientation="portrait"/>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1"/>
  <sheetViews>
    <sheetView showGridLines="0" showZeros="0" workbookViewId="0">
      <pane ySplit="1" topLeftCell="A2" activePane="bottomLeft" state="frozen"/>
      <selection pane="bottomLeft" activeCell="P22" sqref="P22"/>
    </sheetView>
  </sheetViews>
  <sheetFormatPr defaultColWidth="8.625" defaultRowHeight="12.75" customHeight="1"/>
  <cols>
    <col min="1" max="1" width="15.875" style="22" customWidth="1"/>
    <col min="2" max="2" width="35" style="22" customWidth="1"/>
    <col min="3" max="19" width="22" style="22" customWidth="1"/>
    <col min="20" max="16384" width="8.625" style="22"/>
  </cols>
  <sheetData>
    <row r="1" spans="1:19" ht="12.75" customHeight="1">
      <c r="A1" s="23"/>
      <c r="B1" s="23"/>
      <c r="C1" s="23"/>
      <c r="D1" s="23"/>
      <c r="E1" s="23"/>
      <c r="F1" s="23"/>
      <c r="G1" s="23"/>
      <c r="H1" s="23"/>
      <c r="I1" s="23"/>
      <c r="J1" s="23"/>
      <c r="K1" s="23"/>
      <c r="L1" s="23"/>
      <c r="M1" s="23"/>
      <c r="N1" s="23"/>
      <c r="O1" s="23"/>
      <c r="P1" s="23"/>
      <c r="Q1" s="23"/>
      <c r="R1" s="23"/>
      <c r="S1" s="23"/>
    </row>
    <row r="2" spans="1:19" ht="17.25" customHeight="1">
      <c r="A2" s="143" t="s">
        <v>52</v>
      </c>
      <c r="B2" s="138"/>
      <c r="C2" s="138"/>
      <c r="D2" s="138"/>
      <c r="E2" s="138"/>
      <c r="F2" s="138"/>
      <c r="G2" s="138"/>
      <c r="H2" s="138"/>
      <c r="I2" s="138"/>
      <c r="J2" s="138"/>
      <c r="K2" s="138"/>
      <c r="L2" s="138"/>
      <c r="M2" s="138"/>
      <c r="N2" s="138"/>
      <c r="O2" s="138"/>
      <c r="P2" s="138"/>
      <c r="Q2" s="138"/>
      <c r="R2" s="138"/>
      <c r="S2" s="138"/>
    </row>
    <row r="3" spans="1:19" ht="41.25" customHeight="1">
      <c r="A3" s="137" t="str">
        <f>"2025"&amp;"年部门收入预算表"</f>
        <v>2025年部门收入预算表</v>
      </c>
      <c r="B3" s="138"/>
      <c r="C3" s="138"/>
      <c r="D3" s="138"/>
      <c r="E3" s="138"/>
      <c r="F3" s="138"/>
      <c r="G3" s="138"/>
      <c r="H3" s="138"/>
      <c r="I3" s="138"/>
      <c r="J3" s="138"/>
      <c r="K3" s="138"/>
      <c r="L3" s="138"/>
      <c r="M3" s="138"/>
      <c r="N3" s="138"/>
      <c r="O3" s="138"/>
      <c r="P3" s="138"/>
      <c r="Q3" s="138"/>
      <c r="R3" s="138"/>
      <c r="S3" s="138"/>
    </row>
    <row r="4" spans="1:19" ht="17.25" customHeight="1">
      <c r="A4" s="139" t="str">
        <f>"单位名称："&amp;"昆明市晋宁区政务服务管理局"</f>
        <v>单位名称：昆明市晋宁区政务服务管理局</v>
      </c>
      <c r="B4" s="138"/>
      <c r="S4" s="46" t="s">
        <v>1</v>
      </c>
    </row>
    <row r="5" spans="1:19" ht="21.75" customHeight="1">
      <c r="A5" s="151" t="s">
        <v>53</v>
      </c>
      <c r="B5" s="154" t="s">
        <v>54</v>
      </c>
      <c r="C5" s="154" t="s">
        <v>55</v>
      </c>
      <c r="D5" s="144" t="s">
        <v>56</v>
      </c>
      <c r="E5" s="144"/>
      <c r="F5" s="144"/>
      <c r="G5" s="144"/>
      <c r="H5" s="144"/>
      <c r="I5" s="145"/>
      <c r="J5" s="144"/>
      <c r="K5" s="144"/>
      <c r="L5" s="144"/>
      <c r="M5" s="144"/>
      <c r="N5" s="146"/>
      <c r="O5" s="144" t="s">
        <v>45</v>
      </c>
      <c r="P5" s="144"/>
      <c r="Q5" s="144"/>
      <c r="R5" s="144"/>
      <c r="S5" s="146"/>
    </row>
    <row r="6" spans="1:19" ht="27" customHeight="1">
      <c r="A6" s="152"/>
      <c r="B6" s="155"/>
      <c r="C6" s="155"/>
      <c r="D6" s="155" t="s">
        <v>57</v>
      </c>
      <c r="E6" s="155" t="s">
        <v>58</v>
      </c>
      <c r="F6" s="155" t="s">
        <v>59</v>
      </c>
      <c r="G6" s="155" t="s">
        <v>60</v>
      </c>
      <c r="H6" s="155" t="s">
        <v>61</v>
      </c>
      <c r="I6" s="147" t="s">
        <v>62</v>
      </c>
      <c r="J6" s="148"/>
      <c r="K6" s="148"/>
      <c r="L6" s="148"/>
      <c r="M6" s="148"/>
      <c r="N6" s="149"/>
      <c r="O6" s="155" t="s">
        <v>57</v>
      </c>
      <c r="P6" s="155" t="s">
        <v>58</v>
      </c>
      <c r="Q6" s="155" t="s">
        <v>59</v>
      </c>
      <c r="R6" s="155" t="s">
        <v>60</v>
      </c>
      <c r="S6" s="155" t="s">
        <v>63</v>
      </c>
    </row>
    <row r="7" spans="1:19" ht="30" customHeight="1">
      <c r="A7" s="153"/>
      <c r="B7" s="156"/>
      <c r="C7" s="157"/>
      <c r="D7" s="157"/>
      <c r="E7" s="157"/>
      <c r="F7" s="157"/>
      <c r="G7" s="157"/>
      <c r="H7" s="157"/>
      <c r="I7" s="61" t="s">
        <v>57</v>
      </c>
      <c r="J7" s="134" t="s">
        <v>64</v>
      </c>
      <c r="K7" s="134" t="s">
        <v>65</v>
      </c>
      <c r="L7" s="134" t="s">
        <v>66</v>
      </c>
      <c r="M7" s="134" t="s">
        <v>67</v>
      </c>
      <c r="N7" s="134" t="s">
        <v>68</v>
      </c>
      <c r="O7" s="158"/>
      <c r="P7" s="158"/>
      <c r="Q7" s="158"/>
      <c r="R7" s="158"/>
      <c r="S7" s="157"/>
    </row>
    <row r="8" spans="1:19" ht="15" customHeight="1">
      <c r="A8" s="132">
        <v>1</v>
      </c>
      <c r="B8" s="132">
        <v>2</v>
      </c>
      <c r="C8" s="132">
        <v>3</v>
      </c>
      <c r="D8" s="132">
        <v>4</v>
      </c>
      <c r="E8" s="132">
        <v>5</v>
      </c>
      <c r="F8" s="132">
        <v>6</v>
      </c>
      <c r="G8" s="132">
        <v>7</v>
      </c>
      <c r="H8" s="132">
        <v>8</v>
      </c>
      <c r="I8" s="61">
        <v>9</v>
      </c>
      <c r="J8" s="132">
        <v>10</v>
      </c>
      <c r="K8" s="132">
        <v>11</v>
      </c>
      <c r="L8" s="132">
        <v>12</v>
      </c>
      <c r="M8" s="132">
        <v>13</v>
      </c>
      <c r="N8" s="132">
        <v>14</v>
      </c>
      <c r="O8" s="132">
        <v>15</v>
      </c>
      <c r="P8" s="132">
        <v>16</v>
      </c>
      <c r="Q8" s="132">
        <v>17</v>
      </c>
      <c r="R8" s="132">
        <v>18</v>
      </c>
      <c r="S8" s="132">
        <v>19</v>
      </c>
    </row>
    <row r="9" spans="1:19" ht="18" customHeight="1">
      <c r="A9" s="17" t="s">
        <v>69</v>
      </c>
      <c r="B9" s="17" t="s">
        <v>70</v>
      </c>
      <c r="C9" s="11">
        <v>7774996.5099999998</v>
      </c>
      <c r="D9" s="11">
        <v>7774996.5099999998</v>
      </c>
      <c r="E9" s="11">
        <v>7774996.5099999998</v>
      </c>
      <c r="F9" s="11"/>
      <c r="G9" s="11"/>
      <c r="H9" s="11"/>
      <c r="I9" s="11"/>
      <c r="J9" s="11"/>
      <c r="K9" s="11"/>
      <c r="L9" s="11"/>
      <c r="M9" s="11"/>
      <c r="N9" s="11"/>
      <c r="O9" s="11"/>
      <c r="P9" s="11"/>
      <c r="Q9" s="11"/>
      <c r="R9" s="11"/>
      <c r="S9" s="11"/>
    </row>
    <row r="10" spans="1:19" ht="18" customHeight="1">
      <c r="A10" s="133" t="s">
        <v>71</v>
      </c>
      <c r="B10" s="133" t="s">
        <v>70</v>
      </c>
      <c r="C10" s="11">
        <v>7774996.5099999998</v>
      </c>
      <c r="D10" s="11">
        <v>7774996.5099999998</v>
      </c>
      <c r="E10" s="11">
        <v>7774996.5099999998</v>
      </c>
      <c r="F10" s="11"/>
      <c r="G10" s="11"/>
      <c r="H10" s="11"/>
      <c r="I10" s="11"/>
      <c r="J10" s="11"/>
      <c r="K10" s="11"/>
      <c r="L10" s="11"/>
      <c r="M10" s="11"/>
      <c r="N10" s="11"/>
      <c r="O10" s="11"/>
      <c r="P10" s="11"/>
      <c r="Q10" s="11"/>
      <c r="R10" s="11"/>
      <c r="S10" s="11"/>
    </row>
    <row r="11" spans="1:19" ht="18" customHeight="1">
      <c r="A11" s="150" t="s">
        <v>55</v>
      </c>
      <c r="B11" s="150"/>
      <c r="C11" s="11">
        <v>7774996.5099999998</v>
      </c>
      <c r="D11" s="11">
        <v>7774996.5099999998</v>
      </c>
      <c r="E11" s="11">
        <v>7774996.5099999998</v>
      </c>
      <c r="F11" s="11"/>
      <c r="G11" s="11"/>
      <c r="H11" s="11"/>
      <c r="I11" s="11"/>
      <c r="J11" s="11"/>
      <c r="K11" s="11"/>
      <c r="L11" s="11"/>
      <c r="M11" s="11"/>
      <c r="N11" s="11"/>
      <c r="O11" s="11"/>
      <c r="P11" s="11"/>
      <c r="Q11" s="11"/>
      <c r="R11" s="11"/>
      <c r="S11" s="11"/>
    </row>
  </sheetData>
  <mergeCells count="20">
    <mergeCell ref="O6:O7"/>
    <mergeCell ref="P6:P7"/>
    <mergeCell ref="Q6:Q7"/>
    <mergeCell ref="R6:R7"/>
    <mergeCell ref="S6:S7"/>
    <mergeCell ref="I6:N6"/>
    <mergeCell ref="A11:B11"/>
    <mergeCell ref="A5:A7"/>
    <mergeCell ref="B5:B7"/>
    <mergeCell ref="C5:C7"/>
    <mergeCell ref="D6:D7"/>
    <mergeCell ref="E6:E7"/>
    <mergeCell ref="F6:F7"/>
    <mergeCell ref="G6:G7"/>
    <mergeCell ref="H6:H7"/>
    <mergeCell ref="A2:S2"/>
    <mergeCell ref="A3:S3"/>
    <mergeCell ref="A4:B4"/>
    <mergeCell ref="D5:N5"/>
    <mergeCell ref="O5:S5"/>
  </mergeCells>
  <phoneticPr fontId="25" type="noConversion"/>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28"/>
  <sheetViews>
    <sheetView showGridLines="0" showZeros="0" workbookViewId="0">
      <pane ySplit="1" topLeftCell="A2" activePane="bottomLeft" state="frozen"/>
      <selection pane="bottomLeft" activeCell="C26" sqref="C26"/>
    </sheetView>
  </sheetViews>
  <sheetFormatPr defaultColWidth="8.625" defaultRowHeight="12.75" customHeight="1"/>
  <cols>
    <col min="1" max="1" width="14.25" style="22" customWidth="1"/>
    <col min="2" max="2" width="37.625" style="22" customWidth="1"/>
    <col min="3" max="8" width="24.625" style="22" customWidth="1"/>
    <col min="9" max="9" width="26.75" style="22" customWidth="1"/>
    <col min="10" max="11" width="24.375" style="22" customWidth="1"/>
    <col min="12" max="15" width="24.625" style="22" customWidth="1"/>
    <col min="16" max="16384" width="8.625" style="22"/>
  </cols>
  <sheetData>
    <row r="1" spans="1:15" ht="12.75" customHeight="1">
      <c r="A1" s="23"/>
      <c r="B1" s="23"/>
      <c r="C1" s="23"/>
      <c r="D1" s="23"/>
      <c r="E1" s="23"/>
      <c r="F1" s="23"/>
      <c r="G1" s="23"/>
      <c r="H1" s="23"/>
      <c r="I1" s="23"/>
      <c r="J1" s="23"/>
      <c r="K1" s="23"/>
      <c r="L1" s="23"/>
      <c r="M1" s="23"/>
      <c r="N1" s="23"/>
      <c r="O1" s="23"/>
    </row>
    <row r="2" spans="1:15" ht="17.25" customHeight="1">
      <c r="A2" s="159" t="s">
        <v>72</v>
      </c>
      <c r="B2" s="138"/>
      <c r="C2" s="138"/>
      <c r="D2" s="138"/>
      <c r="E2" s="138"/>
      <c r="F2" s="138"/>
      <c r="G2" s="138"/>
      <c r="H2" s="138"/>
      <c r="I2" s="138"/>
      <c r="J2" s="138"/>
      <c r="K2" s="138"/>
      <c r="L2" s="138"/>
      <c r="M2" s="138"/>
      <c r="N2" s="138"/>
      <c r="O2" s="138"/>
    </row>
    <row r="3" spans="1:15" ht="41.25" customHeight="1">
      <c r="A3" s="137" t="str">
        <f>"2025"&amp;"年部门支出预算表"</f>
        <v>2025年部门支出预算表</v>
      </c>
      <c r="B3" s="138"/>
      <c r="C3" s="138"/>
      <c r="D3" s="138"/>
      <c r="E3" s="138"/>
      <c r="F3" s="138"/>
      <c r="G3" s="138"/>
      <c r="H3" s="138"/>
      <c r="I3" s="138"/>
      <c r="J3" s="138"/>
      <c r="K3" s="138"/>
      <c r="L3" s="138"/>
      <c r="M3" s="138"/>
      <c r="N3" s="138"/>
      <c r="O3" s="138"/>
    </row>
    <row r="4" spans="1:15" ht="17.25" customHeight="1">
      <c r="A4" s="139" t="str">
        <f>"单位名称："&amp;"昆明市晋宁区政务服务管理局"</f>
        <v>单位名称：昆明市晋宁区政务服务管理局</v>
      </c>
      <c r="B4" s="138"/>
      <c r="O4" s="46" t="s">
        <v>1</v>
      </c>
    </row>
    <row r="5" spans="1:15" ht="27" customHeight="1">
      <c r="A5" s="167" t="s">
        <v>73</v>
      </c>
      <c r="B5" s="167" t="s">
        <v>74</v>
      </c>
      <c r="C5" s="167" t="s">
        <v>55</v>
      </c>
      <c r="D5" s="160" t="s">
        <v>58</v>
      </c>
      <c r="E5" s="161"/>
      <c r="F5" s="162"/>
      <c r="G5" s="170" t="s">
        <v>59</v>
      </c>
      <c r="H5" s="170" t="s">
        <v>60</v>
      </c>
      <c r="I5" s="170" t="s">
        <v>75</v>
      </c>
      <c r="J5" s="160" t="s">
        <v>62</v>
      </c>
      <c r="K5" s="161"/>
      <c r="L5" s="161"/>
      <c r="M5" s="161"/>
      <c r="N5" s="163"/>
      <c r="O5" s="164"/>
    </row>
    <row r="6" spans="1:15" ht="42" customHeight="1">
      <c r="A6" s="168"/>
      <c r="B6" s="168"/>
      <c r="C6" s="169"/>
      <c r="D6" s="129" t="s">
        <v>57</v>
      </c>
      <c r="E6" s="129" t="s">
        <v>76</v>
      </c>
      <c r="F6" s="129" t="s">
        <v>77</v>
      </c>
      <c r="G6" s="169"/>
      <c r="H6" s="169"/>
      <c r="I6" s="168"/>
      <c r="J6" s="129" t="s">
        <v>57</v>
      </c>
      <c r="K6" s="121" t="s">
        <v>78</v>
      </c>
      <c r="L6" s="121" t="s">
        <v>79</v>
      </c>
      <c r="M6" s="121" t="s">
        <v>80</v>
      </c>
      <c r="N6" s="121" t="s">
        <v>81</v>
      </c>
      <c r="O6" s="121" t="s">
        <v>82</v>
      </c>
    </row>
    <row r="7" spans="1:15" ht="18" customHeight="1">
      <c r="A7" s="47" t="s">
        <v>83</v>
      </c>
      <c r="B7" s="47" t="s">
        <v>84</v>
      </c>
      <c r="C7" s="47" t="s">
        <v>85</v>
      </c>
      <c r="D7" s="51" t="s">
        <v>86</v>
      </c>
      <c r="E7" s="51" t="s">
        <v>87</v>
      </c>
      <c r="F7" s="51" t="s">
        <v>88</v>
      </c>
      <c r="G7" s="51" t="s">
        <v>89</v>
      </c>
      <c r="H7" s="51" t="s">
        <v>90</v>
      </c>
      <c r="I7" s="51" t="s">
        <v>91</v>
      </c>
      <c r="J7" s="51" t="s">
        <v>92</v>
      </c>
      <c r="K7" s="51" t="s">
        <v>93</v>
      </c>
      <c r="L7" s="51" t="s">
        <v>94</v>
      </c>
      <c r="M7" s="51" t="s">
        <v>95</v>
      </c>
      <c r="N7" s="47" t="s">
        <v>96</v>
      </c>
      <c r="O7" s="51" t="s">
        <v>97</v>
      </c>
    </row>
    <row r="8" spans="1:15" ht="20.100000000000001" customHeight="1">
      <c r="A8" s="52" t="s">
        <v>98</v>
      </c>
      <c r="B8" s="52" t="s">
        <v>99</v>
      </c>
      <c r="C8" s="12">
        <v>6337298.2999999998</v>
      </c>
      <c r="D8" s="11">
        <v>6337298.2999999998</v>
      </c>
      <c r="E8" s="11">
        <v>4337298.3</v>
      </c>
      <c r="F8" s="11">
        <v>2000000</v>
      </c>
      <c r="G8" s="11"/>
      <c r="H8" s="11"/>
      <c r="I8" s="11"/>
      <c r="J8" s="11"/>
      <c r="K8" s="11"/>
      <c r="L8" s="11"/>
      <c r="M8" s="11"/>
      <c r="N8" s="12"/>
      <c r="O8" s="12"/>
    </row>
    <row r="9" spans="1:15" ht="20.100000000000001" customHeight="1">
      <c r="A9" s="130" t="s">
        <v>100</v>
      </c>
      <c r="B9" s="130" t="s">
        <v>101</v>
      </c>
      <c r="C9" s="12">
        <v>6337298.2999999998</v>
      </c>
      <c r="D9" s="11">
        <v>6337298.2999999998</v>
      </c>
      <c r="E9" s="11">
        <v>4337298.3</v>
      </c>
      <c r="F9" s="11">
        <v>2000000</v>
      </c>
      <c r="G9" s="11"/>
      <c r="H9" s="11"/>
      <c r="I9" s="11"/>
      <c r="J9" s="11"/>
      <c r="K9" s="11"/>
      <c r="L9" s="11"/>
      <c r="M9" s="11"/>
      <c r="N9" s="12"/>
      <c r="O9" s="12"/>
    </row>
    <row r="10" spans="1:15" ht="20.100000000000001" customHeight="1">
      <c r="A10" s="131" t="s">
        <v>102</v>
      </c>
      <c r="B10" s="131" t="s">
        <v>103</v>
      </c>
      <c r="C10" s="12">
        <v>1716831.96</v>
      </c>
      <c r="D10" s="11">
        <v>1716831.96</v>
      </c>
      <c r="E10" s="11">
        <v>1716831.96</v>
      </c>
      <c r="F10" s="11"/>
      <c r="G10" s="11"/>
      <c r="H10" s="11"/>
      <c r="I10" s="11"/>
      <c r="J10" s="11"/>
      <c r="K10" s="11"/>
      <c r="L10" s="11"/>
      <c r="M10" s="11"/>
      <c r="N10" s="12"/>
      <c r="O10" s="12"/>
    </row>
    <row r="11" spans="1:15" ht="20.100000000000001" customHeight="1">
      <c r="A11" s="131" t="s">
        <v>104</v>
      </c>
      <c r="B11" s="131" t="s">
        <v>105</v>
      </c>
      <c r="C11" s="12">
        <v>1919444</v>
      </c>
      <c r="D11" s="11">
        <v>1919444</v>
      </c>
      <c r="E11" s="11"/>
      <c r="F11" s="11">
        <v>1919444</v>
      </c>
      <c r="G11" s="11"/>
      <c r="H11" s="11"/>
      <c r="I11" s="11"/>
      <c r="J11" s="11"/>
      <c r="K11" s="11"/>
      <c r="L11" s="11"/>
      <c r="M11" s="11"/>
      <c r="N11" s="12"/>
      <c r="O11" s="12"/>
    </row>
    <row r="12" spans="1:15" ht="20.100000000000001" customHeight="1">
      <c r="A12" s="131" t="s">
        <v>106</v>
      </c>
      <c r="B12" s="131" t="s">
        <v>107</v>
      </c>
      <c r="C12" s="12">
        <v>2620466.34</v>
      </c>
      <c r="D12" s="11">
        <v>2620466.34</v>
      </c>
      <c r="E12" s="11">
        <v>2620466.34</v>
      </c>
      <c r="F12" s="11"/>
      <c r="G12" s="11"/>
      <c r="H12" s="11"/>
      <c r="I12" s="11"/>
      <c r="J12" s="11"/>
      <c r="K12" s="11"/>
      <c r="L12" s="11"/>
      <c r="M12" s="11"/>
      <c r="N12" s="12"/>
      <c r="O12" s="12"/>
    </row>
    <row r="13" spans="1:15" ht="20.100000000000001" customHeight="1">
      <c r="A13" s="131" t="s">
        <v>108</v>
      </c>
      <c r="B13" s="131" t="s">
        <v>109</v>
      </c>
      <c r="C13" s="12">
        <v>80556</v>
      </c>
      <c r="D13" s="11">
        <v>80556</v>
      </c>
      <c r="E13" s="11"/>
      <c r="F13" s="11">
        <v>80556</v>
      </c>
      <c r="G13" s="11"/>
      <c r="H13" s="11"/>
      <c r="I13" s="11"/>
      <c r="J13" s="11"/>
      <c r="K13" s="11"/>
      <c r="L13" s="11"/>
      <c r="M13" s="11"/>
      <c r="N13" s="12"/>
      <c r="O13" s="12"/>
    </row>
    <row r="14" spans="1:15" ht="20.100000000000001" customHeight="1">
      <c r="A14" s="52" t="s">
        <v>110</v>
      </c>
      <c r="B14" s="52" t="s">
        <v>111</v>
      </c>
      <c r="C14" s="12">
        <v>548918.88</v>
      </c>
      <c r="D14" s="11">
        <v>548918.88</v>
      </c>
      <c r="E14" s="11">
        <v>548918.88</v>
      </c>
      <c r="F14" s="11"/>
      <c r="G14" s="11"/>
      <c r="H14" s="11"/>
      <c r="I14" s="11"/>
      <c r="J14" s="11"/>
      <c r="K14" s="11"/>
      <c r="L14" s="11"/>
      <c r="M14" s="11"/>
      <c r="N14" s="12"/>
      <c r="O14" s="12"/>
    </row>
    <row r="15" spans="1:15" ht="20.100000000000001" customHeight="1">
      <c r="A15" s="130" t="s">
        <v>112</v>
      </c>
      <c r="B15" s="130" t="s">
        <v>113</v>
      </c>
      <c r="C15" s="12">
        <v>548918.88</v>
      </c>
      <c r="D15" s="11">
        <v>548918.88</v>
      </c>
      <c r="E15" s="11">
        <v>548918.88</v>
      </c>
      <c r="F15" s="11"/>
      <c r="G15" s="11"/>
      <c r="H15" s="11"/>
      <c r="I15" s="11"/>
      <c r="J15" s="11"/>
      <c r="K15" s="11"/>
      <c r="L15" s="11"/>
      <c r="M15" s="11"/>
      <c r="N15" s="12"/>
      <c r="O15" s="12"/>
    </row>
    <row r="16" spans="1:15" ht="20.100000000000001" customHeight="1">
      <c r="A16" s="131" t="s">
        <v>114</v>
      </c>
      <c r="B16" s="131" t="s">
        <v>115</v>
      </c>
      <c r="C16" s="12">
        <v>15300</v>
      </c>
      <c r="D16" s="11">
        <v>15300</v>
      </c>
      <c r="E16" s="11">
        <v>15300</v>
      </c>
      <c r="F16" s="11"/>
      <c r="G16" s="11"/>
      <c r="H16" s="11"/>
      <c r="I16" s="11"/>
      <c r="J16" s="11"/>
      <c r="K16" s="11"/>
      <c r="L16" s="11"/>
      <c r="M16" s="11"/>
      <c r="N16" s="12"/>
      <c r="O16" s="12"/>
    </row>
    <row r="17" spans="1:15" ht="20.100000000000001" customHeight="1">
      <c r="A17" s="131" t="s">
        <v>116</v>
      </c>
      <c r="B17" s="131" t="s">
        <v>117</v>
      </c>
      <c r="C17" s="12">
        <v>30600</v>
      </c>
      <c r="D17" s="11">
        <v>30600</v>
      </c>
      <c r="E17" s="11">
        <v>30600</v>
      </c>
      <c r="F17" s="11"/>
      <c r="G17" s="11"/>
      <c r="H17" s="11"/>
      <c r="I17" s="11"/>
      <c r="J17" s="11"/>
      <c r="K17" s="11"/>
      <c r="L17" s="11"/>
      <c r="M17" s="11"/>
      <c r="N17" s="12"/>
      <c r="O17" s="12"/>
    </row>
    <row r="18" spans="1:15" ht="20.100000000000001" customHeight="1">
      <c r="A18" s="131" t="s">
        <v>118</v>
      </c>
      <c r="B18" s="131" t="s">
        <v>119</v>
      </c>
      <c r="C18" s="12">
        <v>503018.88</v>
      </c>
      <c r="D18" s="11">
        <v>503018.88</v>
      </c>
      <c r="E18" s="11">
        <v>503018.88</v>
      </c>
      <c r="F18" s="11"/>
      <c r="G18" s="11"/>
      <c r="H18" s="11"/>
      <c r="I18" s="11"/>
      <c r="J18" s="11"/>
      <c r="K18" s="11"/>
      <c r="L18" s="11"/>
      <c r="M18" s="11"/>
      <c r="N18" s="12"/>
      <c r="O18" s="12"/>
    </row>
    <row r="19" spans="1:15" ht="20.100000000000001" customHeight="1">
      <c r="A19" s="52" t="s">
        <v>120</v>
      </c>
      <c r="B19" s="52" t="s">
        <v>121</v>
      </c>
      <c r="C19" s="12">
        <v>394983.17</v>
      </c>
      <c r="D19" s="11">
        <v>394983.17</v>
      </c>
      <c r="E19" s="11">
        <v>394983.17</v>
      </c>
      <c r="F19" s="11"/>
      <c r="G19" s="11"/>
      <c r="H19" s="11"/>
      <c r="I19" s="11"/>
      <c r="J19" s="11"/>
      <c r="K19" s="11"/>
      <c r="L19" s="11"/>
      <c r="M19" s="11"/>
      <c r="N19" s="12"/>
      <c r="O19" s="12"/>
    </row>
    <row r="20" spans="1:15" ht="20.100000000000001" customHeight="1">
      <c r="A20" s="130" t="s">
        <v>122</v>
      </c>
      <c r="B20" s="130" t="s">
        <v>123</v>
      </c>
      <c r="C20" s="12">
        <v>394983.17</v>
      </c>
      <c r="D20" s="11">
        <v>394983.17</v>
      </c>
      <c r="E20" s="11">
        <v>394983.17</v>
      </c>
      <c r="F20" s="11"/>
      <c r="G20" s="11"/>
      <c r="H20" s="11"/>
      <c r="I20" s="11"/>
      <c r="J20" s="11"/>
      <c r="K20" s="11"/>
      <c r="L20" s="11"/>
      <c r="M20" s="11"/>
      <c r="N20" s="12"/>
      <c r="O20" s="12"/>
    </row>
    <row r="21" spans="1:15" ht="20.100000000000001" customHeight="1">
      <c r="A21" s="131" t="s">
        <v>124</v>
      </c>
      <c r="B21" s="131" t="s">
        <v>125</v>
      </c>
      <c r="C21" s="12">
        <v>75701.59</v>
      </c>
      <c r="D21" s="11">
        <v>75701.59</v>
      </c>
      <c r="E21" s="11">
        <v>75701.59</v>
      </c>
      <c r="F21" s="11"/>
      <c r="G21" s="11"/>
      <c r="H21" s="11"/>
      <c r="I21" s="11"/>
      <c r="J21" s="11"/>
      <c r="K21" s="11"/>
      <c r="L21" s="11"/>
      <c r="M21" s="11"/>
      <c r="N21" s="12"/>
      <c r="O21" s="12"/>
    </row>
    <row r="22" spans="1:15" ht="20.100000000000001" customHeight="1">
      <c r="A22" s="131" t="s">
        <v>126</v>
      </c>
      <c r="B22" s="131" t="s">
        <v>127</v>
      </c>
      <c r="C22" s="12">
        <v>143844.78</v>
      </c>
      <c r="D22" s="11">
        <v>143844.78</v>
      </c>
      <c r="E22" s="11">
        <v>143844.78</v>
      </c>
      <c r="F22" s="11"/>
      <c r="G22" s="11"/>
      <c r="H22" s="11"/>
      <c r="I22" s="11"/>
      <c r="J22" s="11"/>
      <c r="K22" s="11"/>
      <c r="L22" s="11"/>
      <c r="M22" s="11"/>
      <c r="N22" s="12"/>
      <c r="O22" s="12"/>
    </row>
    <row r="23" spans="1:15" ht="20.100000000000001" customHeight="1">
      <c r="A23" s="131" t="s">
        <v>128</v>
      </c>
      <c r="B23" s="131" t="s">
        <v>129</v>
      </c>
      <c r="C23" s="12">
        <v>151655.4</v>
      </c>
      <c r="D23" s="11">
        <v>151655.4</v>
      </c>
      <c r="E23" s="11">
        <v>151655.4</v>
      </c>
      <c r="F23" s="11"/>
      <c r="G23" s="11"/>
      <c r="H23" s="11"/>
      <c r="I23" s="11"/>
      <c r="J23" s="11"/>
      <c r="K23" s="11"/>
      <c r="L23" s="11"/>
      <c r="M23" s="11"/>
      <c r="N23" s="12"/>
      <c r="O23" s="12"/>
    </row>
    <row r="24" spans="1:15" ht="20.100000000000001" customHeight="1">
      <c r="A24" s="131" t="s">
        <v>130</v>
      </c>
      <c r="B24" s="131" t="s">
        <v>131</v>
      </c>
      <c r="C24" s="12">
        <v>23781.4</v>
      </c>
      <c r="D24" s="11">
        <v>23781.4</v>
      </c>
      <c r="E24" s="11">
        <v>23781.4</v>
      </c>
      <c r="F24" s="11"/>
      <c r="G24" s="11"/>
      <c r="H24" s="11"/>
      <c r="I24" s="11"/>
      <c r="J24" s="11"/>
      <c r="K24" s="11"/>
      <c r="L24" s="11"/>
      <c r="M24" s="11"/>
      <c r="N24" s="12"/>
      <c r="O24" s="12"/>
    </row>
    <row r="25" spans="1:15" ht="20.100000000000001" customHeight="1">
      <c r="A25" s="52" t="s">
        <v>132</v>
      </c>
      <c r="B25" s="52" t="s">
        <v>133</v>
      </c>
      <c r="C25" s="12">
        <v>493796.16</v>
      </c>
      <c r="D25" s="11">
        <v>493796.16</v>
      </c>
      <c r="E25" s="11">
        <v>493796.16</v>
      </c>
      <c r="F25" s="11"/>
      <c r="G25" s="11"/>
      <c r="H25" s="11"/>
      <c r="I25" s="11"/>
      <c r="J25" s="11"/>
      <c r="K25" s="11"/>
      <c r="L25" s="11"/>
      <c r="M25" s="11"/>
      <c r="N25" s="12"/>
      <c r="O25" s="12"/>
    </row>
    <row r="26" spans="1:15" ht="20.100000000000001" customHeight="1">
      <c r="A26" s="130" t="s">
        <v>134</v>
      </c>
      <c r="B26" s="130" t="s">
        <v>135</v>
      </c>
      <c r="C26" s="12">
        <v>493796.16</v>
      </c>
      <c r="D26" s="11">
        <v>493796.16</v>
      </c>
      <c r="E26" s="11">
        <v>493796.16</v>
      </c>
      <c r="F26" s="11"/>
      <c r="G26" s="11"/>
      <c r="H26" s="11"/>
      <c r="I26" s="11"/>
      <c r="J26" s="11"/>
      <c r="K26" s="11"/>
      <c r="L26" s="11"/>
      <c r="M26" s="11"/>
      <c r="N26" s="12"/>
      <c r="O26" s="12"/>
    </row>
    <row r="27" spans="1:15" ht="20.100000000000001" customHeight="1">
      <c r="A27" s="131" t="s">
        <v>136</v>
      </c>
      <c r="B27" s="131" t="s">
        <v>137</v>
      </c>
      <c r="C27" s="12">
        <v>493796.16</v>
      </c>
      <c r="D27" s="11">
        <v>493796.16</v>
      </c>
      <c r="E27" s="11">
        <v>493796.16</v>
      </c>
      <c r="F27" s="11"/>
      <c r="G27" s="11"/>
      <c r="H27" s="11"/>
      <c r="I27" s="11"/>
      <c r="J27" s="11"/>
      <c r="K27" s="11"/>
      <c r="L27" s="11"/>
      <c r="M27" s="11"/>
      <c r="N27" s="12"/>
      <c r="O27" s="12"/>
    </row>
    <row r="28" spans="1:15" ht="20.100000000000001" customHeight="1">
      <c r="A28" s="165" t="s">
        <v>55</v>
      </c>
      <c r="B28" s="166"/>
      <c r="C28" s="11">
        <v>7774996.5099999998</v>
      </c>
      <c r="D28" s="11">
        <v>7774996.5099999998</v>
      </c>
      <c r="E28" s="11">
        <v>5774996.5099999998</v>
      </c>
      <c r="F28" s="11">
        <v>2000000</v>
      </c>
      <c r="G28" s="11"/>
      <c r="H28" s="11"/>
      <c r="I28" s="11"/>
      <c r="J28" s="11"/>
      <c r="K28" s="11"/>
      <c r="L28" s="11"/>
      <c r="M28" s="11"/>
      <c r="N28" s="11"/>
      <c r="O28" s="11"/>
    </row>
  </sheetData>
  <mergeCells count="12">
    <mergeCell ref="A28:B28"/>
    <mergeCell ref="A5:A6"/>
    <mergeCell ref="B5:B6"/>
    <mergeCell ref="C5:C6"/>
    <mergeCell ref="G5:G6"/>
    <mergeCell ref="A2:O2"/>
    <mergeCell ref="A3:O3"/>
    <mergeCell ref="A4:B4"/>
    <mergeCell ref="D5:F5"/>
    <mergeCell ref="J5:O5"/>
    <mergeCell ref="H5:H6"/>
    <mergeCell ref="I5:I6"/>
  </mergeCells>
  <phoneticPr fontId="25" type="noConversion"/>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workbookViewId="0">
      <pane ySplit="1" topLeftCell="A3" activePane="bottomLeft" state="frozen"/>
      <selection pane="bottomLeft" activeCell="B22" sqref="B22"/>
    </sheetView>
  </sheetViews>
  <sheetFormatPr defaultColWidth="8.625" defaultRowHeight="12.75" customHeight="1"/>
  <cols>
    <col min="1" max="4" width="35.625" style="22" customWidth="1"/>
    <col min="5" max="16384" width="8.625" style="22"/>
  </cols>
  <sheetData>
    <row r="1" spans="1:4" ht="12.75" customHeight="1">
      <c r="A1" s="23"/>
      <c r="B1" s="23"/>
      <c r="C1" s="23"/>
      <c r="D1" s="23"/>
    </row>
    <row r="2" spans="1:4" ht="15" customHeight="1">
      <c r="A2" s="44"/>
      <c r="B2" s="46"/>
      <c r="C2" s="46"/>
      <c r="D2" s="46" t="s">
        <v>138</v>
      </c>
    </row>
    <row r="3" spans="1:4" ht="41.25" customHeight="1">
      <c r="A3" s="137" t="str">
        <f>"2025"&amp;"年部门财政拨款收支预算总表"</f>
        <v>2025年部门财政拨款收支预算总表</v>
      </c>
      <c r="B3" s="138"/>
      <c r="C3" s="138"/>
      <c r="D3" s="138"/>
    </row>
    <row r="4" spans="1:4" ht="17.25" customHeight="1">
      <c r="A4" s="139" t="s">
        <v>139</v>
      </c>
      <c r="B4" s="140"/>
      <c r="D4" s="46" t="s">
        <v>1</v>
      </c>
    </row>
    <row r="5" spans="1:4" ht="17.25" customHeight="1">
      <c r="A5" s="141" t="s">
        <v>2</v>
      </c>
      <c r="B5" s="142"/>
      <c r="C5" s="141" t="s">
        <v>3</v>
      </c>
      <c r="D5" s="142"/>
    </row>
    <row r="6" spans="1:4" ht="18.75" customHeight="1">
      <c r="A6" s="121" t="s">
        <v>4</v>
      </c>
      <c r="B6" s="121" t="s">
        <v>5</v>
      </c>
      <c r="C6" s="121" t="s">
        <v>6</v>
      </c>
      <c r="D6" s="121" t="s">
        <v>5</v>
      </c>
    </row>
    <row r="7" spans="1:4" ht="16.5" customHeight="1">
      <c r="A7" s="122" t="s">
        <v>140</v>
      </c>
      <c r="B7" s="56">
        <v>7774996.5099999998</v>
      </c>
      <c r="C7" s="122" t="s">
        <v>141</v>
      </c>
      <c r="D7" s="56">
        <v>7774996.5099999998</v>
      </c>
    </row>
    <row r="8" spans="1:4" ht="16.5" customHeight="1">
      <c r="A8" s="122" t="s">
        <v>142</v>
      </c>
      <c r="B8" s="56">
        <v>7774996.5099999998</v>
      </c>
      <c r="C8" s="122" t="s">
        <v>143</v>
      </c>
      <c r="D8" s="56">
        <v>6337298.2999999998</v>
      </c>
    </row>
    <row r="9" spans="1:4" ht="16.5" customHeight="1">
      <c r="A9" s="122" t="s">
        <v>144</v>
      </c>
      <c r="B9" s="56"/>
      <c r="C9" s="122" t="s">
        <v>145</v>
      </c>
      <c r="D9" s="56"/>
    </row>
    <row r="10" spans="1:4" ht="16.5" customHeight="1">
      <c r="A10" s="122" t="s">
        <v>146</v>
      </c>
      <c r="B10" s="56"/>
      <c r="C10" s="122" t="s">
        <v>147</v>
      </c>
      <c r="D10" s="56"/>
    </row>
    <row r="11" spans="1:4" ht="16.5" customHeight="1">
      <c r="A11" s="122" t="s">
        <v>148</v>
      </c>
      <c r="B11" s="56"/>
      <c r="C11" s="122" t="s">
        <v>149</v>
      </c>
      <c r="D11" s="56"/>
    </row>
    <row r="12" spans="1:4" ht="16.5" customHeight="1">
      <c r="A12" s="122" t="s">
        <v>142</v>
      </c>
      <c r="B12" s="56"/>
      <c r="C12" s="122" t="s">
        <v>150</v>
      </c>
      <c r="D12" s="56"/>
    </row>
    <row r="13" spans="1:4" ht="16.5" customHeight="1">
      <c r="A13" s="123" t="s">
        <v>144</v>
      </c>
      <c r="B13" s="12"/>
      <c r="C13" s="60" t="s">
        <v>151</v>
      </c>
      <c r="D13" s="12"/>
    </row>
    <row r="14" spans="1:4" ht="16.5" customHeight="1">
      <c r="A14" s="123" t="s">
        <v>146</v>
      </c>
      <c r="B14" s="12"/>
      <c r="C14" s="60" t="s">
        <v>152</v>
      </c>
      <c r="D14" s="12"/>
    </row>
    <row r="15" spans="1:4" ht="16.5" customHeight="1">
      <c r="A15" s="124"/>
      <c r="B15" s="125"/>
      <c r="C15" s="60" t="s">
        <v>153</v>
      </c>
      <c r="D15" s="12">
        <v>548918.88</v>
      </c>
    </row>
    <row r="16" spans="1:4" ht="16.5" customHeight="1">
      <c r="A16" s="124"/>
      <c r="B16" s="125"/>
      <c r="C16" s="60" t="s">
        <v>154</v>
      </c>
      <c r="D16" s="12">
        <v>394983.17</v>
      </c>
    </row>
    <row r="17" spans="1:4" ht="16.5" customHeight="1">
      <c r="A17" s="124"/>
      <c r="B17" s="125"/>
      <c r="C17" s="60" t="s">
        <v>155</v>
      </c>
      <c r="D17" s="12"/>
    </row>
    <row r="18" spans="1:4" ht="16.5" customHeight="1">
      <c r="A18" s="124"/>
      <c r="B18" s="125"/>
      <c r="C18" s="60" t="s">
        <v>156</v>
      </c>
      <c r="D18" s="12"/>
    </row>
    <row r="19" spans="1:4" ht="16.5" customHeight="1">
      <c r="A19" s="124"/>
      <c r="B19" s="125"/>
      <c r="C19" s="60" t="s">
        <v>157</v>
      </c>
      <c r="D19" s="12"/>
    </row>
    <row r="20" spans="1:4" ht="16.5" customHeight="1">
      <c r="A20" s="124"/>
      <c r="B20" s="125"/>
      <c r="C20" s="60" t="s">
        <v>158</v>
      </c>
      <c r="D20" s="12"/>
    </row>
    <row r="21" spans="1:4" ht="16.5" customHeight="1">
      <c r="A21" s="124"/>
      <c r="B21" s="125"/>
      <c r="C21" s="60" t="s">
        <v>159</v>
      </c>
      <c r="D21" s="12"/>
    </row>
    <row r="22" spans="1:4" ht="16.5" customHeight="1">
      <c r="A22" s="124"/>
      <c r="B22" s="125"/>
      <c r="C22" s="60" t="s">
        <v>160</v>
      </c>
      <c r="D22" s="12"/>
    </row>
    <row r="23" spans="1:4" ht="16.5" customHeight="1">
      <c r="A23" s="124"/>
      <c r="B23" s="125"/>
      <c r="C23" s="60" t="s">
        <v>161</v>
      </c>
      <c r="D23" s="12"/>
    </row>
    <row r="24" spans="1:4" ht="16.5" customHeight="1">
      <c r="A24" s="124"/>
      <c r="B24" s="125"/>
      <c r="C24" s="60" t="s">
        <v>162</v>
      </c>
      <c r="D24" s="12"/>
    </row>
    <row r="25" spans="1:4" ht="16.5" customHeight="1">
      <c r="A25" s="124"/>
      <c r="B25" s="125"/>
      <c r="C25" s="60" t="s">
        <v>163</v>
      </c>
      <c r="D25" s="12"/>
    </row>
    <row r="26" spans="1:4" ht="16.5" customHeight="1">
      <c r="A26" s="124"/>
      <c r="B26" s="125"/>
      <c r="C26" s="60" t="s">
        <v>164</v>
      </c>
      <c r="D26" s="12">
        <v>493796.16</v>
      </c>
    </row>
    <row r="27" spans="1:4" ht="16.5" customHeight="1">
      <c r="A27" s="124"/>
      <c r="B27" s="125"/>
      <c r="C27" s="60" t="s">
        <v>165</v>
      </c>
      <c r="D27" s="12"/>
    </row>
    <row r="28" spans="1:4" ht="16.5" customHeight="1">
      <c r="A28" s="124"/>
      <c r="B28" s="125"/>
      <c r="C28" s="60" t="s">
        <v>166</v>
      </c>
      <c r="D28" s="12"/>
    </row>
    <row r="29" spans="1:4" ht="16.5" customHeight="1">
      <c r="A29" s="124"/>
      <c r="B29" s="125"/>
      <c r="C29" s="60" t="s">
        <v>167</v>
      </c>
      <c r="D29" s="12"/>
    </row>
    <row r="30" spans="1:4" ht="16.5" customHeight="1">
      <c r="A30" s="124"/>
      <c r="B30" s="125"/>
      <c r="C30" s="60" t="s">
        <v>168</v>
      </c>
      <c r="D30" s="12"/>
    </row>
    <row r="31" spans="1:4" ht="16.5" customHeight="1">
      <c r="A31" s="124"/>
      <c r="B31" s="125"/>
      <c r="C31" s="60" t="s">
        <v>169</v>
      </c>
      <c r="D31" s="12"/>
    </row>
    <row r="32" spans="1:4" ht="16.5" customHeight="1">
      <c r="A32" s="124"/>
      <c r="B32" s="125"/>
      <c r="C32" s="123" t="s">
        <v>170</v>
      </c>
      <c r="D32" s="12"/>
    </row>
    <row r="33" spans="1:4" ht="16.5" customHeight="1">
      <c r="A33" s="124"/>
      <c r="B33" s="125"/>
      <c r="C33" s="123" t="s">
        <v>171</v>
      </c>
      <c r="D33" s="12"/>
    </row>
    <row r="34" spans="1:4" ht="16.5" customHeight="1">
      <c r="A34" s="124"/>
      <c r="B34" s="125"/>
      <c r="C34" s="37" t="s">
        <v>172</v>
      </c>
      <c r="D34" s="126"/>
    </row>
    <row r="35" spans="1:4" ht="15" customHeight="1">
      <c r="A35" s="127" t="s">
        <v>50</v>
      </c>
      <c r="B35" s="128">
        <v>7774996.5099999998</v>
      </c>
      <c r="C35" s="127" t="s">
        <v>51</v>
      </c>
      <c r="D35" s="128">
        <v>7774996.5099999998</v>
      </c>
    </row>
  </sheetData>
  <mergeCells count="4">
    <mergeCell ref="A3:D3"/>
    <mergeCell ref="A4:B4"/>
    <mergeCell ref="A5:B5"/>
    <mergeCell ref="C5:D5"/>
  </mergeCells>
  <phoneticPr fontId="25" type="noConversion"/>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28"/>
  <sheetViews>
    <sheetView showZeros="0" workbookViewId="0">
      <pane ySplit="1" topLeftCell="A2" activePane="bottomLeft" state="frozen"/>
      <selection pane="bottomLeft" activeCell="G34" sqref="G34"/>
    </sheetView>
  </sheetViews>
  <sheetFormatPr defaultColWidth="9.125" defaultRowHeight="14.25" customHeight="1"/>
  <cols>
    <col min="1" max="1" width="20.125" customWidth="1"/>
    <col min="2" max="2" width="44" customWidth="1"/>
    <col min="3" max="7" width="24.125" customWidth="1"/>
  </cols>
  <sheetData>
    <row r="1" spans="1:7" ht="14.25" customHeight="1">
      <c r="A1" s="70"/>
      <c r="B1" s="70"/>
      <c r="C1" s="70"/>
      <c r="D1" s="70"/>
      <c r="E1" s="70"/>
      <c r="F1" s="70"/>
      <c r="G1" s="70"/>
    </row>
    <row r="2" spans="1:7" ht="14.25" customHeight="1">
      <c r="D2" s="109"/>
      <c r="F2" s="114"/>
      <c r="G2" s="115" t="s">
        <v>173</v>
      </c>
    </row>
    <row r="3" spans="1:7" ht="41.25" customHeight="1">
      <c r="A3" s="171" t="str">
        <f>"2025"&amp;"年一般公共预算支出预算表（按功能科目分类）"</f>
        <v>2025年一般公共预算支出预算表（按功能科目分类）</v>
      </c>
      <c r="B3" s="171"/>
      <c r="C3" s="171"/>
      <c r="D3" s="171"/>
      <c r="E3" s="171"/>
      <c r="F3" s="171"/>
      <c r="G3" s="171"/>
    </row>
    <row r="4" spans="1:7" ht="18" customHeight="1">
      <c r="A4" s="91" t="s">
        <v>139</v>
      </c>
      <c r="F4" s="116"/>
      <c r="G4" s="115" t="s">
        <v>1</v>
      </c>
    </row>
    <row r="5" spans="1:7" ht="20.25" customHeight="1">
      <c r="A5" s="172" t="s">
        <v>174</v>
      </c>
      <c r="B5" s="173"/>
      <c r="C5" s="178" t="s">
        <v>55</v>
      </c>
      <c r="D5" s="174" t="s">
        <v>76</v>
      </c>
      <c r="E5" s="175"/>
      <c r="F5" s="176"/>
      <c r="G5" s="180" t="s">
        <v>77</v>
      </c>
    </row>
    <row r="6" spans="1:7" ht="20.25" customHeight="1">
      <c r="A6" s="117" t="s">
        <v>73</v>
      </c>
      <c r="B6" s="117" t="s">
        <v>74</v>
      </c>
      <c r="C6" s="179"/>
      <c r="D6" s="5" t="s">
        <v>57</v>
      </c>
      <c r="E6" s="5" t="s">
        <v>175</v>
      </c>
      <c r="F6" s="5" t="s">
        <v>176</v>
      </c>
      <c r="G6" s="181"/>
    </row>
    <row r="7" spans="1:7" ht="15" customHeight="1">
      <c r="A7" s="9" t="s">
        <v>83</v>
      </c>
      <c r="B7" s="9" t="s">
        <v>84</v>
      </c>
      <c r="C7" s="9" t="s">
        <v>85</v>
      </c>
      <c r="D7" s="9" t="s">
        <v>86</v>
      </c>
      <c r="E7" s="9" t="s">
        <v>87</v>
      </c>
      <c r="F7" s="9" t="s">
        <v>88</v>
      </c>
      <c r="G7" s="9" t="s">
        <v>89</v>
      </c>
    </row>
    <row r="8" spans="1:7" ht="18" customHeight="1">
      <c r="A8" s="8" t="s">
        <v>98</v>
      </c>
      <c r="B8" s="8" t="s">
        <v>99</v>
      </c>
      <c r="C8" s="118">
        <v>6337298.2999999998</v>
      </c>
      <c r="D8" s="119">
        <v>4337298.3</v>
      </c>
      <c r="E8" s="119">
        <v>3871633.74</v>
      </c>
      <c r="F8" s="119">
        <v>465664.56</v>
      </c>
      <c r="G8" s="119">
        <v>2000000</v>
      </c>
    </row>
    <row r="9" spans="1:7" ht="18" customHeight="1">
      <c r="A9" s="106" t="s">
        <v>100</v>
      </c>
      <c r="B9" s="106" t="s">
        <v>101</v>
      </c>
      <c r="C9" s="118">
        <v>6337298.2999999998</v>
      </c>
      <c r="D9" s="119">
        <v>4337298.3</v>
      </c>
      <c r="E9" s="119">
        <v>3871633.74</v>
      </c>
      <c r="F9" s="119">
        <v>465664.56</v>
      </c>
      <c r="G9" s="119">
        <v>2000000</v>
      </c>
    </row>
    <row r="10" spans="1:7" ht="14.25" customHeight="1">
      <c r="A10" s="120" t="s">
        <v>102</v>
      </c>
      <c r="B10" s="120" t="s">
        <v>103</v>
      </c>
      <c r="C10" s="118">
        <v>1716831.96</v>
      </c>
      <c r="D10" s="119">
        <v>1716831.96</v>
      </c>
      <c r="E10" s="119">
        <v>1454677</v>
      </c>
      <c r="F10" s="119">
        <v>262154.96000000002</v>
      </c>
      <c r="G10" s="119"/>
    </row>
    <row r="11" spans="1:7" ht="14.25" customHeight="1">
      <c r="A11" s="120" t="s">
        <v>104</v>
      </c>
      <c r="B11" s="120" t="s">
        <v>105</v>
      </c>
      <c r="C11" s="118">
        <v>1919444</v>
      </c>
      <c r="D11" s="119"/>
      <c r="E11" s="119"/>
      <c r="F11" s="119"/>
      <c r="G11" s="119">
        <v>1919444</v>
      </c>
    </row>
    <row r="12" spans="1:7" ht="14.25" customHeight="1">
      <c r="A12" s="120" t="s">
        <v>106</v>
      </c>
      <c r="B12" s="120" t="s">
        <v>107</v>
      </c>
      <c r="C12" s="118">
        <v>2620466.34</v>
      </c>
      <c r="D12" s="119">
        <v>2620466.34</v>
      </c>
      <c r="E12" s="119">
        <v>2416956.7400000002</v>
      </c>
      <c r="F12" s="119">
        <v>203509.6</v>
      </c>
      <c r="G12" s="119"/>
    </row>
    <row r="13" spans="1:7" ht="14.25" customHeight="1">
      <c r="A13" s="120" t="s">
        <v>108</v>
      </c>
      <c r="B13" s="120" t="s">
        <v>109</v>
      </c>
      <c r="C13" s="118">
        <v>80556</v>
      </c>
      <c r="D13" s="119"/>
      <c r="E13" s="119"/>
      <c r="F13" s="119"/>
      <c r="G13" s="119">
        <v>80556</v>
      </c>
    </row>
    <row r="14" spans="1:7" ht="14.25" customHeight="1">
      <c r="A14" s="8" t="s">
        <v>110</v>
      </c>
      <c r="B14" s="8" t="s">
        <v>111</v>
      </c>
      <c r="C14" s="118">
        <v>548918.88</v>
      </c>
      <c r="D14" s="119">
        <v>548918.88</v>
      </c>
      <c r="E14" s="119">
        <v>546218.88</v>
      </c>
      <c r="F14" s="119">
        <v>2700</v>
      </c>
      <c r="G14" s="119"/>
    </row>
    <row r="15" spans="1:7" ht="14.25" customHeight="1">
      <c r="A15" s="106" t="s">
        <v>112</v>
      </c>
      <c r="B15" s="106" t="s">
        <v>113</v>
      </c>
      <c r="C15" s="118">
        <v>548918.88</v>
      </c>
      <c r="D15" s="119">
        <v>548918.88</v>
      </c>
      <c r="E15" s="119">
        <v>546218.88</v>
      </c>
      <c r="F15" s="119">
        <v>2700</v>
      </c>
      <c r="G15" s="119"/>
    </row>
    <row r="16" spans="1:7" ht="14.25" customHeight="1">
      <c r="A16" s="120" t="s">
        <v>114</v>
      </c>
      <c r="B16" s="120" t="s">
        <v>115</v>
      </c>
      <c r="C16" s="118">
        <v>15300</v>
      </c>
      <c r="D16" s="119">
        <v>15300</v>
      </c>
      <c r="E16" s="119">
        <v>14400</v>
      </c>
      <c r="F16" s="119">
        <v>900</v>
      </c>
      <c r="G16" s="119"/>
    </row>
    <row r="17" spans="1:7" ht="14.25" customHeight="1">
      <c r="A17" s="120" t="s">
        <v>116</v>
      </c>
      <c r="B17" s="120" t="s">
        <v>117</v>
      </c>
      <c r="C17" s="118">
        <v>30600</v>
      </c>
      <c r="D17" s="119">
        <v>30600</v>
      </c>
      <c r="E17" s="119">
        <v>28800</v>
      </c>
      <c r="F17" s="119">
        <v>1800</v>
      </c>
      <c r="G17" s="119"/>
    </row>
    <row r="18" spans="1:7" ht="14.25" customHeight="1">
      <c r="A18" s="120" t="s">
        <v>118</v>
      </c>
      <c r="B18" s="120" t="s">
        <v>119</v>
      </c>
      <c r="C18" s="118">
        <v>503018.88</v>
      </c>
      <c r="D18" s="119">
        <v>503018.88</v>
      </c>
      <c r="E18" s="119">
        <v>503018.88</v>
      </c>
      <c r="F18" s="119"/>
      <c r="G18" s="119"/>
    </row>
    <row r="19" spans="1:7" ht="14.25" customHeight="1">
      <c r="A19" s="8" t="s">
        <v>120</v>
      </c>
      <c r="B19" s="8" t="s">
        <v>121</v>
      </c>
      <c r="C19" s="118">
        <v>394983.17</v>
      </c>
      <c r="D19" s="119">
        <v>394983.17</v>
      </c>
      <c r="E19" s="119">
        <v>394983.17</v>
      </c>
      <c r="F19" s="119"/>
      <c r="G19" s="119"/>
    </row>
    <row r="20" spans="1:7" ht="14.25" customHeight="1">
      <c r="A20" s="106" t="s">
        <v>122</v>
      </c>
      <c r="B20" s="106" t="s">
        <v>123</v>
      </c>
      <c r="C20" s="118">
        <v>394983.17</v>
      </c>
      <c r="D20" s="119">
        <v>394983.17</v>
      </c>
      <c r="E20" s="119">
        <v>394983.17</v>
      </c>
      <c r="F20" s="119"/>
      <c r="G20" s="119"/>
    </row>
    <row r="21" spans="1:7" ht="14.25" customHeight="1">
      <c r="A21" s="120" t="s">
        <v>124</v>
      </c>
      <c r="B21" s="120" t="s">
        <v>125</v>
      </c>
      <c r="C21" s="118">
        <v>75701.59</v>
      </c>
      <c r="D21" s="119">
        <v>75701.59</v>
      </c>
      <c r="E21" s="119">
        <v>75701.59</v>
      </c>
      <c r="F21" s="119"/>
      <c r="G21" s="119"/>
    </row>
    <row r="22" spans="1:7" ht="14.25" customHeight="1">
      <c r="A22" s="120" t="s">
        <v>126</v>
      </c>
      <c r="B22" s="120" t="s">
        <v>127</v>
      </c>
      <c r="C22" s="118">
        <v>143844.78</v>
      </c>
      <c r="D22" s="119">
        <v>143844.78</v>
      </c>
      <c r="E22" s="119">
        <v>143844.78</v>
      </c>
      <c r="F22" s="119"/>
      <c r="G22" s="119"/>
    </row>
    <row r="23" spans="1:7" ht="14.25" customHeight="1">
      <c r="A23" s="120" t="s">
        <v>128</v>
      </c>
      <c r="B23" s="120" t="s">
        <v>129</v>
      </c>
      <c r="C23" s="118">
        <v>151655.4</v>
      </c>
      <c r="D23" s="119">
        <v>151655.4</v>
      </c>
      <c r="E23" s="119">
        <v>151655.4</v>
      </c>
      <c r="F23" s="119"/>
      <c r="G23" s="119"/>
    </row>
    <row r="24" spans="1:7" ht="14.25" customHeight="1">
      <c r="A24" s="120" t="s">
        <v>130</v>
      </c>
      <c r="B24" s="120" t="s">
        <v>131</v>
      </c>
      <c r="C24" s="118">
        <v>23781.4</v>
      </c>
      <c r="D24" s="119">
        <v>23781.4</v>
      </c>
      <c r="E24" s="119">
        <v>23781.4</v>
      </c>
      <c r="F24" s="119"/>
      <c r="G24" s="119"/>
    </row>
    <row r="25" spans="1:7" ht="14.25" customHeight="1">
      <c r="A25" s="8" t="s">
        <v>132</v>
      </c>
      <c r="B25" s="8" t="s">
        <v>133</v>
      </c>
      <c r="C25" s="118">
        <v>493796.16</v>
      </c>
      <c r="D25" s="119">
        <v>493796.16</v>
      </c>
      <c r="E25" s="119">
        <v>493796.16</v>
      </c>
      <c r="F25" s="119"/>
      <c r="G25" s="119"/>
    </row>
    <row r="26" spans="1:7" ht="14.25" customHeight="1">
      <c r="A26" s="106" t="s">
        <v>134</v>
      </c>
      <c r="B26" s="106" t="s">
        <v>135</v>
      </c>
      <c r="C26" s="118">
        <v>493796.16</v>
      </c>
      <c r="D26" s="119">
        <v>493796.16</v>
      </c>
      <c r="E26" s="119">
        <v>493796.16</v>
      </c>
      <c r="F26" s="119"/>
      <c r="G26" s="119"/>
    </row>
    <row r="27" spans="1:7" ht="14.25" customHeight="1">
      <c r="A27" s="120" t="s">
        <v>136</v>
      </c>
      <c r="B27" s="120" t="s">
        <v>137</v>
      </c>
      <c r="C27" s="118">
        <v>493796.16</v>
      </c>
      <c r="D27" s="119">
        <v>493796.16</v>
      </c>
      <c r="E27" s="119">
        <v>493796.16</v>
      </c>
      <c r="F27" s="119"/>
      <c r="G27" s="119"/>
    </row>
    <row r="28" spans="1:7" ht="14.25" customHeight="1">
      <c r="A28" s="177" t="s">
        <v>177</v>
      </c>
      <c r="B28" s="177"/>
      <c r="C28" s="118">
        <v>7774996.5099999998</v>
      </c>
      <c r="D28" s="119">
        <v>5774996.5099999998</v>
      </c>
      <c r="E28" s="118">
        <v>5306631.95</v>
      </c>
      <c r="F28" s="118">
        <v>468364.56</v>
      </c>
      <c r="G28" s="118">
        <v>2000000</v>
      </c>
    </row>
  </sheetData>
  <mergeCells count="6">
    <mergeCell ref="A3:G3"/>
    <mergeCell ref="A5:B5"/>
    <mergeCell ref="D5:F5"/>
    <mergeCell ref="A28:B28"/>
    <mergeCell ref="C5:C6"/>
    <mergeCell ref="G5:G6"/>
  </mergeCells>
  <phoneticPr fontId="25" type="noConversion"/>
  <printOptions horizontalCentered="1"/>
  <pageMargins left="0.37" right="0.37" top="0.56000000000000005" bottom="0.56000000000000005" header="0.48" footer="0.48"/>
  <pageSetup paperSize="9" scale="69" fitToHeight="100"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8"/>
  <sheetViews>
    <sheetView showZeros="0" workbookViewId="0">
      <pane ySplit="1" topLeftCell="A2" activePane="bottomLeft" state="frozen"/>
      <selection pane="bottomLeft" activeCell="F14" sqref="F14"/>
    </sheetView>
  </sheetViews>
  <sheetFormatPr defaultColWidth="10.375" defaultRowHeight="14.25" customHeight="1"/>
  <cols>
    <col min="1" max="6" width="28.125" style="22" customWidth="1"/>
    <col min="7" max="16384" width="10.375" style="22"/>
  </cols>
  <sheetData>
    <row r="1" spans="1:6" ht="14.25" customHeight="1">
      <c r="A1" s="23"/>
      <c r="B1" s="23"/>
      <c r="C1" s="23"/>
      <c r="D1" s="23"/>
      <c r="E1" s="23"/>
      <c r="F1" s="23"/>
    </row>
    <row r="2" spans="1:6" ht="14.25" customHeight="1">
      <c r="A2" s="45"/>
      <c r="B2" s="45"/>
      <c r="C2" s="45"/>
      <c r="D2" s="45"/>
      <c r="E2" s="44"/>
      <c r="F2" s="113" t="s">
        <v>178</v>
      </c>
    </row>
    <row r="3" spans="1:6" ht="41.25" customHeight="1">
      <c r="A3" s="182" t="str">
        <f>"2025"&amp;"年一般公共预算“三公”经费支出预算表"</f>
        <v>2025年一般公共预算“三公”经费支出预算表</v>
      </c>
      <c r="B3" s="183"/>
      <c r="C3" s="183"/>
      <c r="D3" s="183"/>
      <c r="E3" s="184"/>
      <c r="F3" s="183"/>
    </row>
    <row r="4" spans="1:6" ht="14.25" customHeight="1">
      <c r="A4" s="185" t="str">
        <f>"单位名称："&amp;"昆明市晋宁区政务服务管理局"</f>
        <v>单位名称：昆明市晋宁区政务服务管理局</v>
      </c>
      <c r="B4" s="186"/>
      <c r="D4" s="45"/>
      <c r="E4" s="44"/>
      <c r="F4" s="57" t="s">
        <v>1</v>
      </c>
    </row>
    <row r="5" spans="1:6" ht="27" customHeight="1">
      <c r="A5" s="187" t="s">
        <v>179</v>
      </c>
      <c r="B5" s="187" t="s">
        <v>180</v>
      </c>
      <c r="C5" s="187" t="s">
        <v>181</v>
      </c>
      <c r="D5" s="187"/>
      <c r="E5" s="188"/>
      <c r="F5" s="187" t="s">
        <v>182</v>
      </c>
    </row>
    <row r="6" spans="1:6" ht="28.5" customHeight="1">
      <c r="A6" s="189"/>
      <c r="B6" s="190"/>
      <c r="C6" s="42" t="s">
        <v>57</v>
      </c>
      <c r="D6" s="42" t="s">
        <v>183</v>
      </c>
      <c r="E6" s="42" t="s">
        <v>184</v>
      </c>
      <c r="F6" s="191"/>
    </row>
    <row r="7" spans="1:6" ht="17.25" customHeight="1">
      <c r="A7" s="51" t="s">
        <v>83</v>
      </c>
      <c r="B7" s="51" t="s">
        <v>84</v>
      </c>
      <c r="C7" s="51" t="s">
        <v>85</v>
      </c>
      <c r="D7" s="51" t="s">
        <v>86</v>
      </c>
      <c r="E7" s="51" t="s">
        <v>87</v>
      </c>
      <c r="F7" s="51" t="s">
        <v>88</v>
      </c>
    </row>
    <row r="8" spans="1:6" ht="17.25" customHeight="1">
      <c r="A8" s="68">
        <v>35000</v>
      </c>
      <c r="B8" s="68"/>
      <c r="C8" s="68">
        <v>20000</v>
      </c>
      <c r="D8" s="68"/>
      <c r="E8" s="68">
        <v>20000</v>
      </c>
      <c r="F8" s="68">
        <v>15000</v>
      </c>
    </row>
  </sheetData>
  <mergeCells count="6">
    <mergeCell ref="A3:F3"/>
    <mergeCell ref="A4:B4"/>
    <mergeCell ref="C5:E5"/>
    <mergeCell ref="A5:A6"/>
    <mergeCell ref="B5:B6"/>
    <mergeCell ref="F5:F6"/>
  </mergeCells>
  <phoneticPr fontId="25" type="noConversion"/>
  <pageMargins left="0.67" right="0.67" top="0.72" bottom="0.72" header="0.28000000000000003" footer="0.28000000000000003"/>
  <pageSetup paperSize="9" scale="68" orientation="landscape"/>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57"/>
  <sheetViews>
    <sheetView showZeros="0" workbookViewId="0">
      <pane ySplit="1" topLeftCell="A18" activePane="bottomLeft" state="frozen"/>
      <selection pane="bottomLeft" activeCell="J10" sqref="J10:J56"/>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4.25" customHeight="1">
      <c r="A1" s="70"/>
      <c r="B1" s="70"/>
      <c r="C1" s="70"/>
      <c r="D1" s="70"/>
      <c r="E1" s="70"/>
      <c r="F1" s="70"/>
      <c r="G1" s="70"/>
      <c r="H1" s="70"/>
      <c r="I1" s="70"/>
      <c r="J1" s="70"/>
      <c r="K1" s="70"/>
      <c r="L1" s="70"/>
      <c r="M1" s="70"/>
      <c r="N1" s="70"/>
      <c r="O1" s="70"/>
      <c r="P1" s="70"/>
      <c r="Q1" s="70"/>
      <c r="R1" s="70"/>
      <c r="S1" s="70"/>
      <c r="T1" s="70"/>
      <c r="U1" s="70"/>
      <c r="V1" s="70"/>
      <c r="W1" s="70"/>
      <c r="X1" s="70"/>
    </row>
    <row r="2" spans="1:24" ht="13.5" customHeight="1">
      <c r="B2" s="109"/>
      <c r="C2" s="110"/>
      <c r="E2" s="111"/>
      <c r="F2" s="111"/>
      <c r="G2" s="111"/>
      <c r="H2" s="111"/>
      <c r="I2" s="72"/>
      <c r="J2" s="72"/>
      <c r="K2" s="72"/>
      <c r="L2" s="72"/>
      <c r="M2" s="72"/>
      <c r="N2" s="72"/>
      <c r="R2" s="72"/>
      <c r="V2" s="110"/>
      <c r="X2" s="92" t="s">
        <v>185</v>
      </c>
    </row>
    <row r="3" spans="1:24" ht="45.75" customHeight="1">
      <c r="A3" s="192" t="str">
        <f>"2025"&amp;"年部门基本支出预算表"</f>
        <v>2025年部门基本支出预算表</v>
      </c>
      <c r="B3" s="193"/>
      <c r="C3" s="192"/>
      <c r="D3" s="192"/>
      <c r="E3" s="192"/>
      <c r="F3" s="192"/>
      <c r="G3" s="192"/>
      <c r="H3" s="192"/>
      <c r="I3" s="192"/>
      <c r="J3" s="192"/>
      <c r="K3" s="192"/>
      <c r="L3" s="192"/>
      <c r="M3" s="192"/>
      <c r="N3" s="192"/>
      <c r="O3" s="193"/>
      <c r="P3" s="193"/>
      <c r="Q3" s="193"/>
      <c r="R3" s="192"/>
      <c r="S3" s="192"/>
      <c r="T3" s="192"/>
      <c r="U3" s="192"/>
      <c r="V3" s="192"/>
      <c r="W3" s="192"/>
      <c r="X3" s="192"/>
    </row>
    <row r="4" spans="1:24" ht="18.75" customHeight="1">
      <c r="A4" s="194" t="s">
        <v>139</v>
      </c>
      <c r="B4" s="195"/>
      <c r="C4" s="196"/>
      <c r="D4" s="196"/>
      <c r="E4" s="196"/>
      <c r="F4" s="196"/>
      <c r="G4" s="196"/>
      <c r="H4" s="196"/>
      <c r="I4" s="86"/>
      <c r="J4" s="86"/>
      <c r="K4" s="86"/>
      <c r="L4" s="86"/>
      <c r="M4" s="86"/>
      <c r="N4" s="86"/>
      <c r="O4" s="87"/>
      <c r="P4" s="87"/>
      <c r="Q4" s="87"/>
      <c r="R4" s="86"/>
      <c r="V4" s="110"/>
      <c r="X4" s="92" t="s">
        <v>1</v>
      </c>
    </row>
    <row r="5" spans="1:24" ht="18" customHeight="1">
      <c r="A5" s="206" t="s">
        <v>186</v>
      </c>
      <c r="B5" s="206" t="s">
        <v>187</v>
      </c>
      <c r="C5" s="206" t="s">
        <v>188</v>
      </c>
      <c r="D5" s="206" t="s">
        <v>189</v>
      </c>
      <c r="E5" s="206" t="s">
        <v>190</v>
      </c>
      <c r="F5" s="206" t="s">
        <v>191</v>
      </c>
      <c r="G5" s="206" t="s">
        <v>192</v>
      </c>
      <c r="H5" s="206" t="s">
        <v>193</v>
      </c>
      <c r="I5" s="174" t="s">
        <v>194</v>
      </c>
      <c r="J5" s="197" t="s">
        <v>194</v>
      </c>
      <c r="K5" s="197"/>
      <c r="L5" s="197"/>
      <c r="M5" s="197"/>
      <c r="N5" s="197"/>
      <c r="O5" s="175"/>
      <c r="P5" s="175"/>
      <c r="Q5" s="175"/>
      <c r="R5" s="198" t="s">
        <v>61</v>
      </c>
      <c r="S5" s="197" t="s">
        <v>62</v>
      </c>
      <c r="T5" s="197"/>
      <c r="U5" s="197"/>
      <c r="V5" s="197"/>
      <c r="W5" s="197"/>
      <c r="X5" s="199"/>
    </row>
    <row r="6" spans="1:24" ht="18" customHeight="1">
      <c r="A6" s="207"/>
      <c r="B6" s="208"/>
      <c r="C6" s="210"/>
      <c r="D6" s="207"/>
      <c r="E6" s="207"/>
      <c r="F6" s="207"/>
      <c r="G6" s="207"/>
      <c r="H6" s="207"/>
      <c r="I6" s="178" t="s">
        <v>195</v>
      </c>
      <c r="J6" s="174" t="s">
        <v>58</v>
      </c>
      <c r="K6" s="197"/>
      <c r="L6" s="197"/>
      <c r="M6" s="197"/>
      <c r="N6" s="199"/>
      <c r="O6" s="200" t="s">
        <v>196</v>
      </c>
      <c r="P6" s="175"/>
      <c r="Q6" s="176"/>
      <c r="R6" s="206" t="s">
        <v>61</v>
      </c>
      <c r="S6" s="174" t="s">
        <v>62</v>
      </c>
      <c r="T6" s="198" t="s">
        <v>64</v>
      </c>
      <c r="U6" s="197" t="s">
        <v>62</v>
      </c>
      <c r="V6" s="198" t="s">
        <v>66</v>
      </c>
      <c r="W6" s="198" t="s">
        <v>67</v>
      </c>
      <c r="X6" s="201" t="s">
        <v>68</v>
      </c>
    </row>
    <row r="7" spans="1:24" ht="19.5" customHeight="1">
      <c r="A7" s="208"/>
      <c r="B7" s="208"/>
      <c r="C7" s="208"/>
      <c r="D7" s="208"/>
      <c r="E7" s="208"/>
      <c r="F7" s="208"/>
      <c r="G7" s="208"/>
      <c r="H7" s="208"/>
      <c r="I7" s="208"/>
      <c r="J7" s="211" t="s">
        <v>197</v>
      </c>
      <c r="K7" s="206" t="s">
        <v>198</v>
      </c>
      <c r="L7" s="206" t="s">
        <v>199</v>
      </c>
      <c r="M7" s="206" t="s">
        <v>200</v>
      </c>
      <c r="N7" s="206" t="s">
        <v>201</v>
      </c>
      <c r="O7" s="206" t="s">
        <v>58</v>
      </c>
      <c r="P7" s="206" t="s">
        <v>59</v>
      </c>
      <c r="Q7" s="206" t="s">
        <v>60</v>
      </c>
      <c r="R7" s="208"/>
      <c r="S7" s="206" t="s">
        <v>57</v>
      </c>
      <c r="T7" s="206" t="s">
        <v>64</v>
      </c>
      <c r="U7" s="206" t="s">
        <v>202</v>
      </c>
      <c r="V7" s="206" t="s">
        <v>66</v>
      </c>
      <c r="W7" s="206" t="s">
        <v>67</v>
      </c>
      <c r="X7" s="206" t="s">
        <v>68</v>
      </c>
    </row>
    <row r="8" spans="1:24" ht="37.5" customHeight="1">
      <c r="A8" s="209"/>
      <c r="B8" s="179"/>
      <c r="C8" s="209"/>
      <c r="D8" s="209"/>
      <c r="E8" s="209"/>
      <c r="F8" s="209"/>
      <c r="G8" s="209"/>
      <c r="H8" s="209"/>
      <c r="I8" s="209"/>
      <c r="J8" s="212" t="s">
        <v>57</v>
      </c>
      <c r="K8" s="213" t="s">
        <v>203</v>
      </c>
      <c r="L8" s="213" t="s">
        <v>199</v>
      </c>
      <c r="M8" s="213" t="s">
        <v>200</v>
      </c>
      <c r="N8" s="213" t="s">
        <v>201</v>
      </c>
      <c r="O8" s="213" t="s">
        <v>199</v>
      </c>
      <c r="P8" s="213" t="s">
        <v>200</v>
      </c>
      <c r="Q8" s="213" t="s">
        <v>201</v>
      </c>
      <c r="R8" s="213" t="s">
        <v>61</v>
      </c>
      <c r="S8" s="213" t="s">
        <v>57</v>
      </c>
      <c r="T8" s="213" t="s">
        <v>64</v>
      </c>
      <c r="U8" s="213" t="s">
        <v>202</v>
      </c>
      <c r="V8" s="213" t="s">
        <v>66</v>
      </c>
      <c r="W8" s="213" t="s">
        <v>67</v>
      </c>
      <c r="X8" s="213" t="s">
        <v>68</v>
      </c>
    </row>
    <row r="9" spans="1:24" ht="14.25" customHeight="1">
      <c r="A9" s="112">
        <v>1</v>
      </c>
      <c r="B9" s="112">
        <v>2</v>
      </c>
      <c r="C9" s="112">
        <v>3</v>
      </c>
      <c r="D9" s="112">
        <v>4</v>
      </c>
      <c r="E9" s="112">
        <v>5</v>
      </c>
      <c r="F9" s="112">
        <v>6</v>
      </c>
      <c r="G9" s="112">
        <v>7</v>
      </c>
      <c r="H9" s="112">
        <v>8</v>
      </c>
      <c r="I9" s="112">
        <v>9</v>
      </c>
      <c r="J9" s="112">
        <v>10</v>
      </c>
      <c r="K9" s="112">
        <v>11</v>
      </c>
      <c r="L9" s="112">
        <v>12</v>
      </c>
      <c r="M9" s="112">
        <v>13</v>
      </c>
      <c r="N9" s="112">
        <v>14</v>
      </c>
      <c r="O9" s="112">
        <v>15</v>
      </c>
      <c r="P9" s="112">
        <v>16</v>
      </c>
      <c r="Q9" s="112">
        <v>17</v>
      </c>
      <c r="R9" s="112">
        <v>18</v>
      </c>
      <c r="S9" s="112">
        <v>19</v>
      </c>
      <c r="T9" s="112">
        <v>20</v>
      </c>
      <c r="U9" s="112">
        <v>21</v>
      </c>
      <c r="V9" s="112">
        <v>22</v>
      </c>
      <c r="W9" s="112">
        <v>23</v>
      </c>
      <c r="X9" s="112">
        <v>24</v>
      </c>
    </row>
    <row r="10" spans="1:24" ht="15.95" customHeight="1">
      <c r="A10" s="10" t="s">
        <v>70</v>
      </c>
      <c r="B10" s="10" t="s">
        <v>70</v>
      </c>
      <c r="C10" s="10" t="s">
        <v>204</v>
      </c>
      <c r="D10" s="10" t="s">
        <v>205</v>
      </c>
      <c r="E10" s="10" t="s">
        <v>102</v>
      </c>
      <c r="F10" s="10" t="s">
        <v>103</v>
      </c>
      <c r="G10" s="10" t="s">
        <v>206</v>
      </c>
      <c r="H10" s="10" t="s">
        <v>207</v>
      </c>
      <c r="I10" s="33">
        <v>385548</v>
      </c>
      <c r="J10" s="33">
        <v>385548</v>
      </c>
      <c r="K10" s="33"/>
      <c r="L10" s="33"/>
      <c r="M10" s="35">
        <v>385548</v>
      </c>
      <c r="N10" s="33"/>
      <c r="O10" s="33"/>
      <c r="P10" s="33"/>
      <c r="Q10" s="33"/>
      <c r="R10" s="33"/>
      <c r="S10" s="33"/>
      <c r="T10" s="33"/>
      <c r="U10" s="33"/>
      <c r="V10" s="33"/>
      <c r="W10" s="33"/>
      <c r="X10" s="33"/>
    </row>
    <row r="11" spans="1:24" ht="17.25" customHeight="1">
      <c r="A11" s="10" t="s">
        <v>70</v>
      </c>
      <c r="B11" s="10" t="s">
        <v>70</v>
      </c>
      <c r="C11" s="10" t="s">
        <v>204</v>
      </c>
      <c r="D11" s="10" t="s">
        <v>205</v>
      </c>
      <c r="E11" s="10" t="s">
        <v>102</v>
      </c>
      <c r="F11" s="10" t="s">
        <v>103</v>
      </c>
      <c r="G11" s="10" t="s">
        <v>208</v>
      </c>
      <c r="H11" s="10" t="s">
        <v>209</v>
      </c>
      <c r="I11" s="33">
        <v>534000</v>
      </c>
      <c r="J11" s="33">
        <v>534000</v>
      </c>
      <c r="K11" s="13"/>
      <c r="L11" s="13"/>
      <c r="M11" s="35">
        <v>534000</v>
      </c>
      <c r="N11" s="13"/>
      <c r="O11" s="33"/>
      <c r="P11" s="33"/>
      <c r="Q11" s="33"/>
      <c r="R11" s="33"/>
      <c r="S11" s="33"/>
      <c r="T11" s="33"/>
      <c r="U11" s="33"/>
      <c r="V11" s="33"/>
      <c r="W11" s="33"/>
      <c r="X11" s="33"/>
    </row>
    <row r="12" spans="1:24" ht="14.25" customHeight="1">
      <c r="A12" s="10" t="s">
        <v>70</v>
      </c>
      <c r="B12" s="10" t="s">
        <v>70</v>
      </c>
      <c r="C12" s="10" t="s">
        <v>204</v>
      </c>
      <c r="D12" s="10" t="s">
        <v>205</v>
      </c>
      <c r="E12" s="10" t="s">
        <v>102</v>
      </c>
      <c r="F12" s="10" t="s">
        <v>103</v>
      </c>
      <c r="G12" s="10" t="s">
        <v>210</v>
      </c>
      <c r="H12" s="10" t="s">
        <v>211</v>
      </c>
      <c r="I12" s="33">
        <v>32129</v>
      </c>
      <c r="J12" s="33">
        <v>32129</v>
      </c>
      <c r="K12" s="13"/>
      <c r="L12" s="13"/>
      <c r="M12" s="35">
        <v>32129</v>
      </c>
      <c r="N12" s="13"/>
      <c r="O12" s="33"/>
      <c r="P12" s="33"/>
      <c r="Q12" s="33"/>
      <c r="R12" s="33"/>
      <c r="S12" s="33"/>
      <c r="T12" s="33"/>
      <c r="U12" s="33"/>
      <c r="V12" s="33"/>
      <c r="W12" s="33"/>
      <c r="X12" s="33"/>
    </row>
    <row r="13" spans="1:24" ht="14.25" customHeight="1">
      <c r="A13" s="10" t="s">
        <v>70</v>
      </c>
      <c r="B13" s="10" t="s">
        <v>70</v>
      </c>
      <c r="C13" s="10" t="s">
        <v>212</v>
      </c>
      <c r="D13" s="10" t="s">
        <v>213</v>
      </c>
      <c r="E13" s="10" t="s">
        <v>106</v>
      </c>
      <c r="F13" s="10" t="s">
        <v>107</v>
      </c>
      <c r="G13" s="10" t="s">
        <v>206</v>
      </c>
      <c r="H13" s="10" t="s">
        <v>207</v>
      </c>
      <c r="I13" s="33">
        <v>843972</v>
      </c>
      <c r="J13" s="33">
        <v>843972</v>
      </c>
      <c r="K13" s="13"/>
      <c r="L13" s="13"/>
      <c r="M13" s="35">
        <v>843972</v>
      </c>
      <c r="N13" s="13"/>
      <c r="O13" s="33"/>
      <c r="P13" s="33"/>
      <c r="Q13" s="33"/>
      <c r="R13" s="33"/>
      <c r="S13" s="33"/>
      <c r="T13" s="33"/>
      <c r="U13" s="33"/>
      <c r="V13" s="33"/>
      <c r="W13" s="33"/>
      <c r="X13" s="33"/>
    </row>
    <row r="14" spans="1:24" ht="14.25" customHeight="1">
      <c r="A14" s="10" t="s">
        <v>70</v>
      </c>
      <c r="B14" s="10" t="s">
        <v>70</v>
      </c>
      <c r="C14" s="10" t="s">
        <v>212</v>
      </c>
      <c r="D14" s="10" t="s">
        <v>213</v>
      </c>
      <c r="E14" s="10" t="s">
        <v>106</v>
      </c>
      <c r="F14" s="10" t="s">
        <v>107</v>
      </c>
      <c r="G14" s="10" t="s">
        <v>208</v>
      </c>
      <c r="H14" s="10" t="s">
        <v>209</v>
      </c>
      <c r="I14" s="33">
        <v>59280</v>
      </c>
      <c r="J14" s="33">
        <v>59280</v>
      </c>
      <c r="K14" s="13"/>
      <c r="L14" s="13"/>
      <c r="M14" s="35">
        <v>59280</v>
      </c>
      <c r="N14" s="13"/>
      <c r="O14" s="33"/>
      <c r="P14" s="33"/>
      <c r="Q14" s="33"/>
      <c r="R14" s="33"/>
      <c r="S14" s="33"/>
      <c r="T14" s="33"/>
      <c r="U14" s="33"/>
      <c r="V14" s="33"/>
      <c r="W14" s="33"/>
      <c r="X14" s="33"/>
    </row>
    <row r="15" spans="1:24" ht="14.25" customHeight="1">
      <c r="A15" s="10" t="s">
        <v>70</v>
      </c>
      <c r="B15" s="10" t="s">
        <v>70</v>
      </c>
      <c r="C15" s="10" t="s">
        <v>212</v>
      </c>
      <c r="D15" s="10" t="s">
        <v>213</v>
      </c>
      <c r="E15" s="10" t="s">
        <v>106</v>
      </c>
      <c r="F15" s="10" t="s">
        <v>107</v>
      </c>
      <c r="G15" s="10" t="s">
        <v>210</v>
      </c>
      <c r="H15" s="10" t="s">
        <v>211</v>
      </c>
      <c r="I15" s="33">
        <v>70331</v>
      </c>
      <c r="J15" s="33">
        <v>70331</v>
      </c>
      <c r="K15" s="13"/>
      <c r="L15" s="13"/>
      <c r="M15" s="35">
        <v>70331</v>
      </c>
      <c r="N15" s="13"/>
      <c r="O15" s="33"/>
      <c r="P15" s="33"/>
      <c r="Q15" s="33"/>
      <c r="R15" s="33"/>
      <c r="S15" s="33"/>
      <c r="T15" s="33"/>
      <c r="U15" s="33"/>
      <c r="V15" s="33"/>
      <c r="W15" s="33"/>
      <c r="X15" s="33"/>
    </row>
    <row r="16" spans="1:24" ht="14.25" customHeight="1">
      <c r="A16" s="10" t="s">
        <v>70</v>
      </c>
      <c r="B16" s="10" t="s">
        <v>70</v>
      </c>
      <c r="C16" s="10" t="s">
        <v>212</v>
      </c>
      <c r="D16" s="10" t="s">
        <v>213</v>
      </c>
      <c r="E16" s="10" t="s">
        <v>106</v>
      </c>
      <c r="F16" s="10" t="s">
        <v>107</v>
      </c>
      <c r="G16" s="10" t="s">
        <v>214</v>
      </c>
      <c r="H16" s="10" t="s">
        <v>215</v>
      </c>
      <c r="I16" s="33">
        <v>387108</v>
      </c>
      <c r="J16" s="33">
        <v>387108</v>
      </c>
      <c r="K16" s="13"/>
      <c r="L16" s="13"/>
      <c r="M16" s="35">
        <v>387108</v>
      </c>
      <c r="N16" s="13"/>
      <c r="O16" s="33"/>
      <c r="P16" s="33"/>
      <c r="Q16" s="33"/>
      <c r="R16" s="33"/>
      <c r="S16" s="33"/>
      <c r="T16" s="33"/>
      <c r="U16" s="33"/>
      <c r="V16" s="33"/>
      <c r="W16" s="33"/>
      <c r="X16" s="33"/>
    </row>
    <row r="17" spans="1:24" ht="14.25" customHeight="1">
      <c r="A17" s="10" t="s">
        <v>70</v>
      </c>
      <c r="B17" s="10" t="s">
        <v>70</v>
      </c>
      <c r="C17" s="10" t="s">
        <v>212</v>
      </c>
      <c r="D17" s="10" t="s">
        <v>213</v>
      </c>
      <c r="E17" s="10" t="s">
        <v>106</v>
      </c>
      <c r="F17" s="10" t="s">
        <v>107</v>
      </c>
      <c r="G17" s="10" t="s">
        <v>214</v>
      </c>
      <c r="H17" s="10" t="s">
        <v>215</v>
      </c>
      <c r="I17" s="33">
        <v>345780</v>
      </c>
      <c r="J17" s="33">
        <v>345780</v>
      </c>
      <c r="K17" s="13"/>
      <c r="L17" s="13"/>
      <c r="M17" s="35">
        <v>345780</v>
      </c>
      <c r="N17" s="13"/>
      <c r="O17" s="33"/>
      <c r="P17" s="33"/>
      <c r="Q17" s="33"/>
      <c r="R17" s="33"/>
      <c r="S17" s="33"/>
      <c r="T17" s="33"/>
      <c r="U17" s="33"/>
      <c r="V17" s="33"/>
      <c r="W17" s="33"/>
      <c r="X17" s="33"/>
    </row>
    <row r="18" spans="1:24" ht="14.25" customHeight="1">
      <c r="A18" s="10" t="s">
        <v>70</v>
      </c>
      <c r="B18" s="10" t="s">
        <v>70</v>
      </c>
      <c r="C18" s="10" t="s">
        <v>212</v>
      </c>
      <c r="D18" s="10" t="s">
        <v>213</v>
      </c>
      <c r="E18" s="10" t="s">
        <v>106</v>
      </c>
      <c r="F18" s="10" t="s">
        <v>107</v>
      </c>
      <c r="G18" s="10" t="s">
        <v>214</v>
      </c>
      <c r="H18" s="10" t="s">
        <v>215</v>
      </c>
      <c r="I18" s="33">
        <v>184740</v>
      </c>
      <c r="J18" s="33">
        <v>184740</v>
      </c>
      <c r="K18" s="13"/>
      <c r="L18" s="13"/>
      <c r="M18" s="35">
        <v>184740</v>
      </c>
      <c r="N18" s="13"/>
      <c r="O18" s="33"/>
      <c r="P18" s="33"/>
      <c r="Q18" s="33"/>
      <c r="R18" s="33"/>
      <c r="S18" s="33"/>
      <c r="T18" s="33"/>
      <c r="U18" s="33"/>
      <c r="V18" s="33"/>
      <c r="W18" s="33"/>
      <c r="X18" s="33"/>
    </row>
    <row r="19" spans="1:24" ht="14.25" customHeight="1">
      <c r="A19" s="10" t="s">
        <v>70</v>
      </c>
      <c r="B19" s="10" t="s">
        <v>70</v>
      </c>
      <c r="C19" s="10" t="s">
        <v>216</v>
      </c>
      <c r="D19" s="10" t="s">
        <v>217</v>
      </c>
      <c r="E19" s="10" t="s">
        <v>118</v>
      </c>
      <c r="F19" s="10" t="s">
        <v>119</v>
      </c>
      <c r="G19" s="10" t="s">
        <v>218</v>
      </c>
      <c r="H19" s="10" t="s">
        <v>219</v>
      </c>
      <c r="I19" s="33">
        <v>349699.2</v>
      </c>
      <c r="J19" s="33">
        <v>349699.2</v>
      </c>
      <c r="K19" s="13"/>
      <c r="L19" s="13"/>
      <c r="M19" s="35">
        <v>349699.2</v>
      </c>
      <c r="N19" s="13"/>
      <c r="O19" s="33"/>
      <c r="P19" s="33"/>
      <c r="Q19" s="33"/>
      <c r="R19" s="33"/>
      <c r="S19" s="33"/>
      <c r="T19" s="33"/>
      <c r="U19" s="33"/>
      <c r="V19" s="33"/>
      <c r="W19" s="33"/>
      <c r="X19" s="33"/>
    </row>
    <row r="20" spans="1:24" ht="14.25" customHeight="1">
      <c r="A20" s="10" t="s">
        <v>70</v>
      </c>
      <c r="B20" s="10" t="s">
        <v>70</v>
      </c>
      <c r="C20" s="10" t="s">
        <v>216</v>
      </c>
      <c r="D20" s="10" t="s">
        <v>217</v>
      </c>
      <c r="E20" s="10" t="s">
        <v>118</v>
      </c>
      <c r="F20" s="10" t="s">
        <v>119</v>
      </c>
      <c r="G20" s="10" t="s">
        <v>218</v>
      </c>
      <c r="H20" s="10" t="s">
        <v>219</v>
      </c>
      <c r="I20" s="33">
        <v>153319.67999999999</v>
      </c>
      <c r="J20" s="33">
        <v>153319.67999999999</v>
      </c>
      <c r="K20" s="13"/>
      <c r="L20" s="13"/>
      <c r="M20" s="35">
        <v>153319.67999999999</v>
      </c>
      <c r="N20" s="13"/>
      <c r="O20" s="33"/>
      <c r="P20" s="33"/>
      <c r="Q20" s="33"/>
      <c r="R20" s="33"/>
      <c r="S20" s="33"/>
      <c r="T20" s="33"/>
      <c r="U20" s="33"/>
      <c r="V20" s="33"/>
      <c r="W20" s="33"/>
      <c r="X20" s="33"/>
    </row>
    <row r="21" spans="1:24" ht="14.25" customHeight="1">
      <c r="A21" s="10" t="s">
        <v>70</v>
      </c>
      <c r="B21" s="10" t="s">
        <v>70</v>
      </c>
      <c r="C21" s="10" t="s">
        <v>216</v>
      </c>
      <c r="D21" s="10" t="s">
        <v>217</v>
      </c>
      <c r="E21" s="10" t="s">
        <v>124</v>
      </c>
      <c r="F21" s="10" t="s">
        <v>125</v>
      </c>
      <c r="G21" s="10" t="s">
        <v>220</v>
      </c>
      <c r="H21" s="10" t="s">
        <v>221</v>
      </c>
      <c r="I21" s="33">
        <v>75701.59</v>
      </c>
      <c r="J21" s="33">
        <v>75701.59</v>
      </c>
      <c r="K21" s="13"/>
      <c r="L21" s="13"/>
      <c r="M21" s="35">
        <v>75701.59</v>
      </c>
      <c r="N21" s="13"/>
      <c r="O21" s="33"/>
      <c r="P21" s="33"/>
      <c r="Q21" s="33"/>
      <c r="R21" s="33"/>
      <c r="S21" s="33"/>
      <c r="T21" s="33"/>
      <c r="U21" s="33"/>
      <c r="V21" s="33"/>
      <c r="W21" s="33"/>
      <c r="X21" s="33"/>
    </row>
    <row r="22" spans="1:24" ht="14.25" customHeight="1">
      <c r="A22" s="10" t="s">
        <v>70</v>
      </c>
      <c r="B22" s="10" t="s">
        <v>70</v>
      </c>
      <c r="C22" s="10" t="s">
        <v>216</v>
      </c>
      <c r="D22" s="10" t="s">
        <v>217</v>
      </c>
      <c r="E22" s="10" t="s">
        <v>126</v>
      </c>
      <c r="F22" s="10" t="s">
        <v>127</v>
      </c>
      <c r="G22" s="10" t="s">
        <v>220</v>
      </c>
      <c r="H22" s="10" t="s">
        <v>221</v>
      </c>
      <c r="I22" s="33">
        <v>143844.78</v>
      </c>
      <c r="J22" s="33">
        <v>143844.78</v>
      </c>
      <c r="K22" s="13"/>
      <c r="L22" s="13"/>
      <c r="M22" s="35">
        <v>143844.78</v>
      </c>
      <c r="N22" s="13"/>
      <c r="O22" s="33"/>
      <c r="P22" s="33"/>
      <c r="Q22" s="33"/>
      <c r="R22" s="33"/>
      <c r="S22" s="33"/>
      <c r="T22" s="33"/>
      <c r="U22" s="33"/>
      <c r="V22" s="33"/>
      <c r="W22" s="33"/>
      <c r="X22" s="33"/>
    </row>
    <row r="23" spans="1:24" ht="14.25" customHeight="1">
      <c r="A23" s="10" t="s">
        <v>70</v>
      </c>
      <c r="B23" s="10" t="s">
        <v>70</v>
      </c>
      <c r="C23" s="10" t="s">
        <v>216</v>
      </c>
      <c r="D23" s="10" t="s">
        <v>217</v>
      </c>
      <c r="E23" s="10" t="s">
        <v>128</v>
      </c>
      <c r="F23" s="10" t="s">
        <v>129</v>
      </c>
      <c r="G23" s="10" t="s">
        <v>222</v>
      </c>
      <c r="H23" s="10" t="s">
        <v>223</v>
      </c>
      <c r="I23" s="33">
        <v>12702</v>
      </c>
      <c r="J23" s="33">
        <v>12702</v>
      </c>
      <c r="K23" s="13"/>
      <c r="L23" s="13"/>
      <c r="M23" s="35">
        <v>12702</v>
      </c>
      <c r="N23" s="13"/>
      <c r="O23" s="33"/>
      <c r="P23" s="33"/>
      <c r="Q23" s="33"/>
      <c r="R23" s="33"/>
      <c r="S23" s="33"/>
      <c r="T23" s="33"/>
      <c r="U23" s="33"/>
      <c r="V23" s="33"/>
      <c r="W23" s="33"/>
      <c r="X23" s="33"/>
    </row>
    <row r="24" spans="1:24" ht="14.25" customHeight="1">
      <c r="A24" s="10" t="s">
        <v>70</v>
      </c>
      <c r="B24" s="10" t="s">
        <v>70</v>
      </c>
      <c r="C24" s="10" t="s">
        <v>216</v>
      </c>
      <c r="D24" s="10" t="s">
        <v>217</v>
      </c>
      <c r="E24" s="10" t="s">
        <v>128</v>
      </c>
      <c r="F24" s="10" t="s">
        <v>129</v>
      </c>
      <c r="G24" s="10" t="s">
        <v>222</v>
      </c>
      <c r="H24" s="10" t="s">
        <v>223</v>
      </c>
      <c r="I24" s="33">
        <v>47912.4</v>
      </c>
      <c r="J24" s="33">
        <v>47912.4</v>
      </c>
      <c r="K24" s="13"/>
      <c r="L24" s="13"/>
      <c r="M24" s="35">
        <v>47912.4</v>
      </c>
      <c r="N24" s="13"/>
      <c r="O24" s="33"/>
      <c r="P24" s="33"/>
      <c r="Q24" s="33"/>
      <c r="R24" s="33"/>
      <c r="S24" s="33"/>
      <c r="T24" s="33"/>
      <c r="U24" s="33"/>
      <c r="V24" s="33"/>
      <c r="W24" s="33"/>
      <c r="X24" s="33"/>
    </row>
    <row r="25" spans="1:24" ht="14.25" customHeight="1">
      <c r="A25" s="10" t="s">
        <v>70</v>
      </c>
      <c r="B25" s="10" t="s">
        <v>70</v>
      </c>
      <c r="C25" s="10" t="s">
        <v>216</v>
      </c>
      <c r="D25" s="10" t="s">
        <v>217</v>
      </c>
      <c r="E25" s="10" t="s">
        <v>128</v>
      </c>
      <c r="F25" s="10" t="s">
        <v>129</v>
      </c>
      <c r="G25" s="10" t="s">
        <v>222</v>
      </c>
      <c r="H25" s="10" t="s">
        <v>223</v>
      </c>
      <c r="I25" s="33">
        <v>91041</v>
      </c>
      <c r="J25" s="33">
        <v>91041</v>
      </c>
      <c r="K25" s="13"/>
      <c r="L25" s="13"/>
      <c r="M25" s="35">
        <v>91041</v>
      </c>
      <c r="N25" s="13"/>
      <c r="O25" s="33"/>
      <c r="P25" s="33"/>
      <c r="Q25" s="33"/>
      <c r="R25" s="33"/>
      <c r="S25" s="33"/>
      <c r="T25" s="33"/>
      <c r="U25" s="33"/>
      <c r="V25" s="33"/>
      <c r="W25" s="33"/>
      <c r="X25" s="33"/>
    </row>
    <row r="26" spans="1:24" ht="14.25" customHeight="1">
      <c r="A26" s="10" t="s">
        <v>70</v>
      </c>
      <c r="B26" s="10" t="s">
        <v>70</v>
      </c>
      <c r="C26" s="10" t="s">
        <v>216</v>
      </c>
      <c r="D26" s="10" t="s">
        <v>217</v>
      </c>
      <c r="E26" s="10" t="s">
        <v>106</v>
      </c>
      <c r="F26" s="10" t="s">
        <v>107</v>
      </c>
      <c r="G26" s="10" t="s">
        <v>224</v>
      </c>
      <c r="H26" s="10" t="s">
        <v>225</v>
      </c>
      <c r="I26" s="33">
        <v>12745.74</v>
      </c>
      <c r="J26" s="33">
        <v>12745.74</v>
      </c>
      <c r="K26" s="13"/>
      <c r="L26" s="13"/>
      <c r="M26" s="35">
        <v>12745.74</v>
      </c>
      <c r="N26" s="13"/>
      <c r="O26" s="33"/>
      <c r="P26" s="33"/>
      <c r="Q26" s="33"/>
      <c r="R26" s="33"/>
      <c r="S26" s="33"/>
      <c r="T26" s="33"/>
      <c r="U26" s="33"/>
      <c r="V26" s="33"/>
      <c r="W26" s="33"/>
      <c r="X26" s="33"/>
    </row>
    <row r="27" spans="1:24" ht="14.25" customHeight="1">
      <c r="A27" s="10" t="s">
        <v>70</v>
      </c>
      <c r="B27" s="10" t="s">
        <v>70</v>
      </c>
      <c r="C27" s="10" t="s">
        <v>216</v>
      </c>
      <c r="D27" s="10" t="s">
        <v>217</v>
      </c>
      <c r="E27" s="10" t="s">
        <v>130</v>
      </c>
      <c r="F27" s="10" t="s">
        <v>131</v>
      </c>
      <c r="G27" s="10" t="s">
        <v>224</v>
      </c>
      <c r="H27" s="10" t="s">
        <v>225</v>
      </c>
      <c r="I27" s="33">
        <v>4133.76</v>
      </c>
      <c r="J27" s="33">
        <v>4133.76</v>
      </c>
      <c r="K27" s="13"/>
      <c r="L27" s="13"/>
      <c r="M27" s="35">
        <v>4133.76</v>
      </c>
      <c r="N27" s="13"/>
      <c r="O27" s="33"/>
      <c r="P27" s="33"/>
      <c r="Q27" s="33"/>
      <c r="R27" s="33"/>
      <c r="S27" s="33"/>
      <c r="T27" s="33"/>
      <c r="U27" s="33"/>
      <c r="V27" s="33"/>
      <c r="W27" s="33"/>
      <c r="X27" s="33"/>
    </row>
    <row r="28" spans="1:24" ht="14.25" customHeight="1">
      <c r="A28" s="10" t="s">
        <v>70</v>
      </c>
      <c r="B28" s="10" t="s">
        <v>70</v>
      </c>
      <c r="C28" s="10" t="s">
        <v>216</v>
      </c>
      <c r="D28" s="10" t="s">
        <v>217</v>
      </c>
      <c r="E28" s="10" t="s">
        <v>130</v>
      </c>
      <c r="F28" s="10" t="s">
        <v>131</v>
      </c>
      <c r="G28" s="10" t="s">
        <v>224</v>
      </c>
      <c r="H28" s="10" t="s">
        <v>225</v>
      </c>
      <c r="I28" s="33">
        <v>6554.95</v>
      </c>
      <c r="J28" s="33">
        <v>6554.95</v>
      </c>
      <c r="K28" s="13"/>
      <c r="L28" s="13"/>
      <c r="M28" s="35">
        <v>6554.95</v>
      </c>
      <c r="N28" s="13"/>
      <c r="O28" s="33"/>
      <c r="P28" s="33"/>
      <c r="Q28" s="33"/>
      <c r="R28" s="33"/>
      <c r="S28" s="33"/>
      <c r="T28" s="33"/>
      <c r="U28" s="33"/>
      <c r="V28" s="33"/>
      <c r="W28" s="33"/>
      <c r="X28" s="33"/>
    </row>
    <row r="29" spans="1:24" ht="14.25" customHeight="1">
      <c r="A29" s="10" t="s">
        <v>70</v>
      </c>
      <c r="B29" s="10" t="s">
        <v>70</v>
      </c>
      <c r="C29" s="10" t="s">
        <v>216</v>
      </c>
      <c r="D29" s="10" t="s">
        <v>217</v>
      </c>
      <c r="E29" s="10" t="s">
        <v>130</v>
      </c>
      <c r="F29" s="10" t="s">
        <v>131</v>
      </c>
      <c r="G29" s="10" t="s">
        <v>224</v>
      </c>
      <c r="H29" s="10" t="s">
        <v>225</v>
      </c>
      <c r="I29" s="33">
        <v>9817.68</v>
      </c>
      <c r="J29" s="33">
        <v>9817.68</v>
      </c>
      <c r="K29" s="13"/>
      <c r="L29" s="13"/>
      <c r="M29" s="35">
        <v>9817.68</v>
      </c>
      <c r="N29" s="13"/>
      <c r="O29" s="33"/>
      <c r="P29" s="33"/>
      <c r="Q29" s="33"/>
      <c r="R29" s="33"/>
      <c r="S29" s="33"/>
      <c r="T29" s="33"/>
      <c r="U29" s="33"/>
      <c r="V29" s="33"/>
      <c r="W29" s="33"/>
      <c r="X29" s="33"/>
    </row>
    <row r="30" spans="1:24" ht="14.25" customHeight="1">
      <c r="A30" s="10" t="s">
        <v>70</v>
      </c>
      <c r="B30" s="10" t="s">
        <v>70</v>
      </c>
      <c r="C30" s="10" t="s">
        <v>216</v>
      </c>
      <c r="D30" s="10" t="s">
        <v>217</v>
      </c>
      <c r="E30" s="10" t="s">
        <v>130</v>
      </c>
      <c r="F30" s="10" t="s">
        <v>131</v>
      </c>
      <c r="G30" s="10" t="s">
        <v>224</v>
      </c>
      <c r="H30" s="10" t="s">
        <v>225</v>
      </c>
      <c r="I30" s="33">
        <v>1724.85</v>
      </c>
      <c r="J30" s="33">
        <v>1724.85</v>
      </c>
      <c r="K30" s="13"/>
      <c r="L30" s="13"/>
      <c r="M30" s="35">
        <v>1724.85</v>
      </c>
      <c r="N30" s="13"/>
      <c r="O30" s="33"/>
      <c r="P30" s="33"/>
      <c r="Q30" s="33"/>
      <c r="R30" s="33"/>
      <c r="S30" s="33"/>
      <c r="T30" s="33"/>
      <c r="U30" s="33"/>
      <c r="V30" s="33"/>
      <c r="W30" s="33"/>
      <c r="X30" s="33"/>
    </row>
    <row r="31" spans="1:24" ht="14.25" customHeight="1">
      <c r="A31" s="10" t="s">
        <v>70</v>
      </c>
      <c r="B31" s="10" t="s">
        <v>70</v>
      </c>
      <c r="C31" s="10" t="s">
        <v>216</v>
      </c>
      <c r="D31" s="10" t="s">
        <v>217</v>
      </c>
      <c r="E31" s="10" t="s">
        <v>130</v>
      </c>
      <c r="F31" s="10" t="s">
        <v>131</v>
      </c>
      <c r="G31" s="10" t="s">
        <v>224</v>
      </c>
      <c r="H31" s="10" t="s">
        <v>225</v>
      </c>
      <c r="I31" s="33">
        <v>1550.16</v>
      </c>
      <c r="J31" s="33">
        <v>1550.16</v>
      </c>
      <c r="K31" s="13"/>
      <c r="L31" s="13"/>
      <c r="M31" s="35">
        <v>1550.16</v>
      </c>
      <c r="N31" s="13"/>
      <c r="O31" s="33"/>
      <c r="P31" s="33"/>
      <c r="Q31" s="33"/>
      <c r="R31" s="33"/>
      <c r="S31" s="33"/>
      <c r="T31" s="33"/>
      <c r="U31" s="33"/>
      <c r="V31" s="33"/>
      <c r="W31" s="33"/>
      <c r="X31" s="33"/>
    </row>
    <row r="32" spans="1:24" ht="14.25" customHeight="1">
      <c r="A32" s="10" t="s">
        <v>70</v>
      </c>
      <c r="B32" s="10" t="s">
        <v>70</v>
      </c>
      <c r="C32" s="10" t="s">
        <v>226</v>
      </c>
      <c r="D32" s="10" t="s">
        <v>137</v>
      </c>
      <c r="E32" s="10" t="s">
        <v>136</v>
      </c>
      <c r="F32" s="10" t="s">
        <v>137</v>
      </c>
      <c r="G32" s="10" t="s">
        <v>227</v>
      </c>
      <c r="H32" s="10" t="s">
        <v>137</v>
      </c>
      <c r="I32" s="33">
        <v>328850.40000000002</v>
      </c>
      <c r="J32" s="33">
        <v>328850.40000000002</v>
      </c>
      <c r="K32" s="13"/>
      <c r="L32" s="13"/>
      <c r="M32" s="35">
        <v>328850.40000000002</v>
      </c>
      <c r="N32" s="13"/>
      <c r="O32" s="33"/>
      <c r="P32" s="33"/>
      <c r="Q32" s="33"/>
      <c r="R32" s="33"/>
      <c r="S32" s="33"/>
      <c r="T32" s="33"/>
      <c r="U32" s="33"/>
      <c r="V32" s="33"/>
      <c r="W32" s="33"/>
      <c r="X32" s="33"/>
    </row>
    <row r="33" spans="1:24" ht="14.25" customHeight="1">
      <c r="A33" s="10" t="s">
        <v>70</v>
      </c>
      <c r="B33" s="10" t="s">
        <v>70</v>
      </c>
      <c r="C33" s="10" t="s">
        <v>226</v>
      </c>
      <c r="D33" s="10" t="s">
        <v>137</v>
      </c>
      <c r="E33" s="10" t="s">
        <v>136</v>
      </c>
      <c r="F33" s="10" t="s">
        <v>137</v>
      </c>
      <c r="G33" s="10" t="s">
        <v>227</v>
      </c>
      <c r="H33" s="10" t="s">
        <v>137</v>
      </c>
      <c r="I33" s="33">
        <v>164945.76</v>
      </c>
      <c r="J33" s="33">
        <v>164945.76</v>
      </c>
      <c r="K33" s="13"/>
      <c r="L33" s="13"/>
      <c r="M33" s="35">
        <v>164945.76</v>
      </c>
      <c r="N33" s="13"/>
      <c r="O33" s="33"/>
      <c r="P33" s="33"/>
      <c r="Q33" s="33"/>
      <c r="R33" s="33"/>
      <c r="S33" s="33"/>
      <c r="T33" s="33"/>
      <c r="U33" s="33"/>
      <c r="V33" s="33"/>
      <c r="W33" s="33"/>
      <c r="X33" s="33"/>
    </row>
    <row r="34" spans="1:24" ht="14.25" customHeight="1">
      <c r="A34" s="10" t="s">
        <v>70</v>
      </c>
      <c r="B34" s="10" t="s">
        <v>70</v>
      </c>
      <c r="C34" s="10" t="s">
        <v>228</v>
      </c>
      <c r="D34" s="10" t="s">
        <v>229</v>
      </c>
      <c r="E34" s="10" t="s">
        <v>102</v>
      </c>
      <c r="F34" s="10" t="s">
        <v>103</v>
      </c>
      <c r="G34" s="10" t="s">
        <v>230</v>
      </c>
      <c r="H34" s="10" t="s">
        <v>231</v>
      </c>
      <c r="I34" s="33">
        <v>20000</v>
      </c>
      <c r="J34" s="33">
        <v>20000</v>
      </c>
      <c r="K34" s="13"/>
      <c r="L34" s="13"/>
      <c r="M34" s="35">
        <v>20000</v>
      </c>
      <c r="N34" s="13"/>
      <c r="O34" s="33"/>
      <c r="P34" s="33"/>
      <c r="Q34" s="33"/>
      <c r="R34" s="33"/>
      <c r="S34" s="33"/>
      <c r="T34" s="33"/>
      <c r="U34" s="33"/>
      <c r="V34" s="33"/>
      <c r="W34" s="33"/>
      <c r="X34" s="33"/>
    </row>
    <row r="35" spans="1:24" ht="14.25" customHeight="1">
      <c r="A35" s="10" t="s">
        <v>70</v>
      </c>
      <c r="B35" s="10" t="s">
        <v>70</v>
      </c>
      <c r="C35" s="10" t="s">
        <v>232</v>
      </c>
      <c r="D35" s="10" t="s">
        <v>182</v>
      </c>
      <c r="E35" s="10" t="s">
        <v>102</v>
      </c>
      <c r="F35" s="10" t="s">
        <v>103</v>
      </c>
      <c r="G35" s="10" t="s">
        <v>233</v>
      </c>
      <c r="H35" s="10" t="s">
        <v>182</v>
      </c>
      <c r="I35" s="33">
        <v>5000</v>
      </c>
      <c r="J35" s="33">
        <v>5000</v>
      </c>
      <c r="K35" s="13"/>
      <c r="L35" s="13"/>
      <c r="M35" s="35">
        <v>5000</v>
      </c>
      <c r="N35" s="13"/>
      <c r="O35" s="33"/>
      <c r="P35" s="33"/>
      <c r="Q35" s="33"/>
      <c r="R35" s="33"/>
      <c r="S35" s="33"/>
      <c r="T35" s="33"/>
      <c r="U35" s="33"/>
      <c r="V35" s="33"/>
      <c r="W35" s="33"/>
      <c r="X35" s="33"/>
    </row>
    <row r="36" spans="1:24" ht="14.25" customHeight="1">
      <c r="A36" s="10" t="s">
        <v>70</v>
      </c>
      <c r="B36" s="10" t="s">
        <v>70</v>
      </c>
      <c r="C36" s="10" t="s">
        <v>232</v>
      </c>
      <c r="D36" s="10" t="s">
        <v>182</v>
      </c>
      <c r="E36" s="10" t="s">
        <v>106</v>
      </c>
      <c r="F36" s="10" t="s">
        <v>107</v>
      </c>
      <c r="G36" s="10" t="s">
        <v>233</v>
      </c>
      <c r="H36" s="10" t="s">
        <v>182</v>
      </c>
      <c r="I36" s="33">
        <v>10000</v>
      </c>
      <c r="J36" s="33">
        <v>10000</v>
      </c>
      <c r="K36" s="13"/>
      <c r="L36" s="13"/>
      <c r="M36" s="35">
        <v>10000</v>
      </c>
      <c r="N36" s="13"/>
      <c r="O36" s="33"/>
      <c r="P36" s="33"/>
      <c r="Q36" s="33"/>
      <c r="R36" s="33"/>
      <c r="S36" s="33"/>
      <c r="T36" s="33"/>
      <c r="U36" s="33"/>
      <c r="V36" s="33"/>
      <c r="W36" s="33"/>
      <c r="X36" s="33"/>
    </row>
    <row r="37" spans="1:24" ht="14.25" customHeight="1">
      <c r="A37" s="10" t="s">
        <v>70</v>
      </c>
      <c r="B37" s="10" t="s">
        <v>70</v>
      </c>
      <c r="C37" s="10" t="s">
        <v>234</v>
      </c>
      <c r="D37" s="10" t="s">
        <v>235</v>
      </c>
      <c r="E37" s="10" t="s">
        <v>102</v>
      </c>
      <c r="F37" s="10" t="s">
        <v>103</v>
      </c>
      <c r="G37" s="10" t="s">
        <v>236</v>
      </c>
      <c r="H37" s="10" t="s">
        <v>237</v>
      </c>
      <c r="I37" s="33">
        <v>82800</v>
      </c>
      <c r="J37" s="33">
        <v>82800</v>
      </c>
      <c r="K37" s="13"/>
      <c r="L37" s="13"/>
      <c r="M37" s="35">
        <v>82800</v>
      </c>
      <c r="N37" s="13"/>
      <c r="O37" s="33"/>
      <c r="P37" s="33"/>
      <c r="Q37" s="33"/>
      <c r="R37" s="33"/>
      <c r="S37" s="33"/>
      <c r="T37" s="33"/>
      <c r="U37" s="33"/>
      <c r="V37" s="33"/>
      <c r="W37" s="33"/>
      <c r="X37" s="33"/>
    </row>
    <row r="38" spans="1:24" ht="14.25" customHeight="1">
      <c r="A38" s="10" t="s">
        <v>70</v>
      </c>
      <c r="B38" s="10" t="s">
        <v>70</v>
      </c>
      <c r="C38" s="10" t="s">
        <v>238</v>
      </c>
      <c r="D38" s="10" t="s">
        <v>239</v>
      </c>
      <c r="E38" s="10" t="s">
        <v>102</v>
      </c>
      <c r="F38" s="10" t="s">
        <v>103</v>
      </c>
      <c r="G38" s="10" t="s">
        <v>240</v>
      </c>
      <c r="H38" s="10" t="s">
        <v>239</v>
      </c>
      <c r="I38" s="33">
        <v>21090.959999999999</v>
      </c>
      <c r="J38" s="33">
        <v>21090.959999999999</v>
      </c>
      <c r="K38" s="13"/>
      <c r="L38" s="13"/>
      <c r="M38" s="35">
        <v>21090.959999999999</v>
      </c>
      <c r="N38" s="13"/>
      <c r="O38" s="33"/>
      <c r="P38" s="33"/>
      <c r="Q38" s="33"/>
      <c r="R38" s="33"/>
      <c r="S38" s="33"/>
      <c r="T38" s="33"/>
      <c r="U38" s="33"/>
      <c r="V38" s="33"/>
      <c r="W38" s="33"/>
      <c r="X38" s="33"/>
    </row>
    <row r="39" spans="1:24" ht="14.25" customHeight="1">
      <c r="A39" s="10" t="s">
        <v>70</v>
      </c>
      <c r="B39" s="10" t="s">
        <v>70</v>
      </c>
      <c r="C39" s="10" t="s">
        <v>238</v>
      </c>
      <c r="D39" s="10" t="s">
        <v>239</v>
      </c>
      <c r="E39" s="10" t="s">
        <v>106</v>
      </c>
      <c r="F39" s="10" t="s">
        <v>107</v>
      </c>
      <c r="G39" s="10" t="s">
        <v>240</v>
      </c>
      <c r="H39" s="10" t="s">
        <v>239</v>
      </c>
      <c r="I39" s="33">
        <v>43257.599999999999</v>
      </c>
      <c r="J39" s="33">
        <v>43257.599999999999</v>
      </c>
      <c r="K39" s="13"/>
      <c r="L39" s="13"/>
      <c r="M39" s="35">
        <v>43257.599999999999</v>
      </c>
      <c r="N39" s="13"/>
      <c r="O39" s="33"/>
      <c r="P39" s="33"/>
      <c r="Q39" s="33"/>
      <c r="R39" s="33"/>
      <c r="S39" s="33"/>
      <c r="T39" s="33"/>
      <c r="U39" s="33"/>
      <c r="V39" s="33"/>
      <c r="W39" s="33"/>
      <c r="X39" s="33"/>
    </row>
    <row r="40" spans="1:24" ht="14.25" customHeight="1">
      <c r="A40" s="10" t="s">
        <v>70</v>
      </c>
      <c r="B40" s="10" t="s">
        <v>70</v>
      </c>
      <c r="C40" s="10" t="s">
        <v>241</v>
      </c>
      <c r="D40" s="10" t="s">
        <v>242</v>
      </c>
      <c r="E40" s="10" t="s">
        <v>102</v>
      </c>
      <c r="F40" s="10" t="s">
        <v>103</v>
      </c>
      <c r="G40" s="10" t="s">
        <v>243</v>
      </c>
      <c r="H40" s="10" t="s">
        <v>244</v>
      </c>
      <c r="I40" s="33">
        <v>24864</v>
      </c>
      <c r="J40" s="33">
        <v>24864</v>
      </c>
      <c r="K40" s="13"/>
      <c r="L40" s="13"/>
      <c r="M40" s="35">
        <v>24864</v>
      </c>
      <c r="N40" s="13"/>
      <c r="O40" s="33"/>
      <c r="P40" s="33"/>
      <c r="Q40" s="33"/>
      <c r="R40" s="33"/>
      <c r="S40" s="33"/>
      <c r="T40" s="33"/>
      <c r="U40" s="33"/>
      <c r="V40" s="33"/>
      <c r="W40" s="33"/>
      <c r="X40" s="33"/>
    </row>
    <row r="41" spans="1:24" ht="14.25" customHeight="1">
      <c r="A41" s="10" t="s">
        <v>70</v>
      </c>
      <c r="B41" s="10" t="s">
        <v>70</v>
      </c>
      <c r="C41" s="10" t="s">
        <v>241</v>
      </c>
      <c r="D41" s="10" t="s">
        <v>242</v>
      </c>
      <c r="E41" s="10" t="s">
        <v>106</v>
      </c>
      <c r="F41" s="10" t="s">
        <v>107</v>
      </c>
      <c r="G41" s="10" t="s">
        <v>243</v>
      </c>
      <c r="H41" s="10" t="s">
        <v>244</v>
      </c>
      <c r="I41" s="33">
        <v>59052</v>
      </c>
      <c r="J41" s="33">
        <v>59052</v>
      </c>
      <c r="K41" s="13"/>
      <c r="L41" s="13"/>
      <c r="M41" s="35">
        <v>59052</v>
      </c>
      <c r="N41" s="13"/>
      <c r="O41" s="33"/>
      <c r="P41" s="33"/>
      <c r="Q41" s="33"/>
      <c r="R41" s="33"/>
      <c r="S41" s="33"/>
      <c r="T41" s="33"/>
      <c r="U41" s="33"/>
      <c r="V41" s="33"/>
      <c r="W41" s="33"/>
      <c r="X41" s="33"/>
    </row>
    <row r="42" spans="1:24" ht="14.25" customHeight="1">
      <c r="A42" s="10" t="s">
        <v>70</v>
      </c>
      <c r="B42" s="10" t="s">
        <v>70</v>
      </c>
      <c r="C42" s="10" t="s">
        <v>241</v>
      </c>
      <c r="D42" s="10" t="s">
        <v>242</v>
      </c>
      <c r="E42" s="10" t="s">
        <v>102</v>
      </c>
      <c r="F42" s="10" t="s">
        <v>103</v>
      </c>
      <c r="G42" s="10" t="s">
        <v>245</v>
      </c>
      <c r="H42" s="10" t="s">
        <v>246</v>
      </c>
      <c r="I42" s="33">
        <v>16000</v>
      </c>
      <c r="J42" s="33">
        <v>16000</v>
      </c>
      <c r="K42" s="13"/>
      <c r="L42" s="13"/>
      <c r="M42" s="35">
        <v>16000</v>
      </c>
      <c r="N42" s="13"/>
      <c r="O42" s="33"/>
      <c r="P42" s="33"/>
      <c r="Q42" s="33"/>
      <c r="R42" s="33"/>
      <c r="S42" s="33"/>
      <c r="T42" s="33"/>
      <c r="U42" s="33"/>
      <c r="V42" s="33"/>
      <c r="W42" s="33"/>
      <c r="X42" s="33"/>
    </row>
    <row r="43" spans="1:24" ht="14.25" customHeight="1">
      <c r="A43" s="10" t="s">
        <v>70</v>
      </c>
      <c r="B43" s="10" t="s">
        <v>70</v>
      </c>
      <c r="C43" s="10" t="s">
        <v>241</v>
      </c>
      <c r="D43" s="10" t="s">
        <v>242</v>
      </c>
      <c r="E43" s="10" t="s">
        <v>106</v>
      </c>
      <c r="F43" s="10" t="s">
        <v>107</v>
      </c>
      <c r="G43" s="10" t="s">
        <v>245</v>
      </c>
      <c r="H43" s="10" t="s">
        <v>246</v>
      </c>
      <c r="I43" s="33">
        <v>38000</v>
      </c>
      <c r="J43" s="33">
        <v>38000</v>
      </c>
      <c r="K43" s="13"/>
      <c r="L43" s="13"/>
      <c r="M43" s="35">
        <v>38000</v>
      </c>
      <c r="N43" s="13"/>
      <c r="O43" s="33"/>
      <c r="P43" s="33"/>
      <c r="Q43" s="33"/>
      <c r="R43" s="33"/>
      <c r="S43" s="33"/>
      <c r="T43" s="33"/>
      <c r="U43" s="33"/>
      <c r="V43" s="33"/>
      <c r="W43" s="33"/>
      <c r="X43" s="33"/>
    </row>
    <row r="44" spans="1:24" ht="14.25" customHeight="1">
      <c r="A44" s="10" t="s">
        <v>70</v>
      </c>
      <c r="B44" s="10" t="s">
        <v>70</v>
      </c>
      <c r="C44" s="10" t="s">
        <v>241</v>
      </c>
      <c r="D44" s="10" t="s">
        <v>242</v>
      </c>
      <c r="E44" s="10" t="s">
        <v>102</v>
      </c>
      <c r="F44" s="10" t="s">
        <v>103</v>
      </c>
      <c r="G44" s="10" t="s">
        <v>247</v>
      </c>
      <c r="H44" s="10" t="s">
        <v>248</v>
      </c>
      <c r="I44" s="33">
        <v>70000</v>
      </c>
      <c r="J44" s="33">
        <v>70000</v>
      </c>
      <c r="K44" s="13"/>
      <c r="L44" s="13"/>
      <c r="M44" s="35">
        <v>70000</v>
      </c>
      <c r="N44" s="13"/>
      <c r="O44" s="33"/>
      <c r="P44" s="33"/>
      <c r="Q44" s="33"/>
      <c r="R44" s="33"/>
      <c r="S44" s="33"/>
      <c r="T44" s="33"/>
      <c r="U44" s="33"/>
      <c r="V44" s="33"/>
      <c r="W44" s="33"/>
      <c r="X44" s="33"/>
    </row>
    <row r="45" spans="1:24" ht="14.25" customHeight="1">
      <c r="A45" s="10" t="s">
        <v>70</v>
      </c>
      <c r="B45" s="10" t="s">
        <v>70</v>
      </c>
      <c r="C45" s="10" t="s">
        <v>241</v>
      </c>
      <c r="D45" s="10" t="s">
        <v>242</v>
      </c>
      <c r="E45" s="10" t="s">
        <v>102</v>
      </c>
      <c r="F45" s="10" t="s">
        <v>103</v>
      </c>
      <c r="G45" s="10" t="s">
        <v>249</v>
      </c>
      <c r="H45" s="10" t="s">
        <v>250</v>
      </c>
      <c r="I45" s="33">
        <v>22400</v>
      </c>
      <c r="J45" s="33">
        <v>22400</v>
      </c>
      <c r="K45" s="13"/>
      <c r="L45" s="13"/>
      <c r="M45" s="35">
        <v>22400</v>
      </c>
      <c r="N45" s="13"/>
      <c r="O45" s="33"/>
      <c r="P45" s="33"/>
      <c r="Q45" s="33"/>
      <c r="R45" s="33"/>
      <c r="S45" s="33"/>
      <c r="T45" s="33"/>
      <c r="U45" s="33"/>
      <c r="V45" s="33"/>
      <c r="W45" s="33"/>
      <c r="X45" s="33"/>
    </row>
    <row r="46" spans="1:24" ht="14.25" customHeight="1">
      <c r="A46" s="10" t="s">
        <v>70</v>
      </c>
      <c r="B46" s="10" t="s">
        <v>70</v>
      </c>
      <c r="C46" s="10" t="s">
        <v>241</v>
      </c>
      <c r="D46" s="10" t="s">
        <v>242</v>
      </c>
      <c r="E46" s="10" t="s">
        <v>106</v>
      </c>
      <c r="F46" s="10" t="s">
        <v>107</v>
      </c>
      <c r="G46" s="10" t="s">
        <v>249</v>
      </c>
      <c r="H46" s="10" t="s">
        <v>250</v>
      </c>
      <c r="I46" s="33">
        <v>53200</v>
      </c>
      <c r="J46" s="33">
        <v>53200</v>
      </c>
      <c r="K46" s="13"/>
      <c r="L46" s="13"/>
      <c r="M46" s="35">
        <v>53200</v>
      </c>
      <c r="N46" s="13"/>
      <c r="O46" s="33"/>
      <c r="P46" s="33"/>
      <c r="Q46" s="33"/>
      <c r="R46" s="33"/>
      <c r="S46" s="33"/>
      <c r="T46" s="33"/>
      <c r="U46" s="33"/>
      <c r="V46" s="33"/>
      <c r="W46" s="33"/>
      <c r="X46" s="33"/>
    </row>
    <row r="47" spans="1:24" ht="14.25" customHeight="1">
      <c r="A47" s="10" t="s">
        <v>70</v>
      </c>
      <c r="B47" s="10" t="s">
        <v>70</v>
      </c>
      <c r="C47" s="10" t="s">
        <v>241</v>
      </c>
      <c r="D47" s="10" t="s">
        <v>242</v>
      </c>
      <c r="E47" s="10" t="s">
        <v>114</v>
      </c>
      <c r="F47" s="10" t="s">
        <v>115</v>
      </c>
      <c r="G47" s="10" t="s">
        <v>249</v>
      </c>
      <c r="H47" s="10" t="s">
        <v>250</v>
      </c>
      <c r="I47" s="33">
        <v>900</v>
      </c>
      <c r="J47" s="33">
        <v>900</v>
      </c>
      <c r="K47" s="13"/>
      <c r="L47" s="13"/>
      <c r="M47" s="35">
        <v>900</v>
      </c>
      <c r="N47" s="13"/>
      <c r="O47" s="33"/>
      <c r="P47" s="33"/>
      <c r="Q47" s="33"/>
      <c r="R47" s="33"/>
      <c r="S47" s="33"/>
      <c r="T47" s="33"/>
      <c r="U47" s="33"/>
      <c r="V47" s="33"/>
      <c r="W47" s="33"/>
      <c r="X47" s="33"/>
    </row>
    <row r="48" spans="1:24" ht="14.25" customHeight="1">
      <c r="A48" s="10" t="s">
        <v>70</v>
      </c>
      <c r="B48" s="10" t="s">
        <v>70</v>
      </c>
      <c r="C48" s="10" t="s">
        <v>241</v>
      </c>
      <c r="D48" s="10" t="s">
        <v>242</v>
      </c>
      <c r="E48" s="10" t="s">
        <v>116</v>
      </c>
      <c r="F48" s="10" t="s">
        <v>117</v>
      </c>
      <c r="G48" s="10" t="s">
        <v>249</v>
      </c>
      <c r="H48" s="10" t="s">
        <v>250</v>
      </c>
      <c r="I48" s="33">
        <v>1800</v>
      </c>
      <c r="J48" s="33">
        <v>1800</v>
      </c>
      <c r="K48" s="13"/>
      <c r="L48" s="13"/>
      <c r="M48" s="35">
        <v>1800</v>
      </c>
      <c r="N48" s="13"/>
      <c r="O48" s="33"/>
      <c r="P48" s="33"/>
      <c r="Q48" s="33"/>
      <c r="R48" s="33"/>
      <c r="S48" s="33"/>
      <c r="T48" s="33"/>
      <c r="U48" s="33"/>
      <c r="V48" s="33"/>
      <c r="W48" s="33"/>
      <c r="X48" s="33"/>
    </row>
    <row r="49" spans="1:24" ht="14.25" customHeight="1">
      <c r="A49" s="10" t="s">
        <v>70</v>
      </c>
      <c r="B49" s="10" t="s">
        <v>70</v>
      </c>
      <c r="C49" s="10" t="s">
        <v>251</v>
      </c>
      <c r="D49" s="10" t="s">
        <v>252</v>
      </c>
      <c r="E49" s="10" t="s">
        <v>114</v>
      </c>
      <c r="F49" s="10" t="s">
        <v>115</v>
      </c>
      <c r="G49" s="10" t="s">
        <v>253</v>
      </c>
      <c r="H49" s="10" t="s">
        <v>254</v>
      </c>
      <c r="I49" s="33">
        <v>14400</v>
      </c>
      <c r="J49" s="33">
        <v>14400</v>
      </c>
      <c r="K49" s="13"/>
      <c r="L49" s="13"/>
      <c r="M49" s="35">
        <v>14400</v>
      </c>
      <c r="N49" s="13"/>
      <c r="O49" s="33"/>
      <c r="P49" s="33"/>
      <c r="Q49" s="33"/>
      <c r="R49" s="33"/>
      <c r="S49" s="33"/>
      <c r="T49" s="33"/>
      <c r="U49" s="33"/>
      <c r="V49" s="33"/>
      <c r="W49" s="33"/>
      <c r="X49" s="33"/>
    </row>
    <row r="50" spans="1:24" ht="14.25" customHeight="1">
      <c r="A50" s="10" t="s">
        <v>70</v>
      </c>
      <c r="B50" s="10" t="s">
        <v>70</v>
      </c>
      <c r="C50" s="10" t="s">
        <v>251</v>
      </c>
      <c r="D50" s="10" t="s">
        <v>252</v>
      </c>
      <c r="E50" s="10" t="s">
        <v>116</v>
      </c>
      <c r="F50" s="10" t="s">
        <v>117</v>
      </c>
      <c r="G50" s="10" t="s">
        <v>253</v>
      </c>
      <c r="H50" s="10" t="s">
        <v>254</v>
      </c>
      <c r="I50" s="33">
        <v>28800</v>
      </c>
      <c r="J50" s="33">
        <v>28800</v>
      </c>
      <c r="K50" s="13"/>
      <c r="L50" s="13"/>
      <c r="M50" s="35">
        <v>28800</v>
      </c>
      <c r="N50" s="13"/>
      <c r="O50" s="33"/>
      <c r="P50" s="33"/>
      <c r="Q50" s="33"/>
      <c r="R50" s="33"/>
      <c r="S50" s="33"/>
      <c r="T50" s="33"/>
      <c r="U50" s="33"/>
      <c r="V50" s="33"/>
      <c r="W50" s="33"/>
      <c r="X50" s="33"/>
    </row>
    <row r="51" spans="1:24" ht="14.25" customHeight="1">
      <c r="A51" s="10" t="s">
        <v>70</v>
      </c>
      <c r="B51" s="10" t="s">
        <v>70</v>
      </c>
      <c r="C51" s="10" t="s">
        <v>255</v>
      </c>
      <c r="D51" s="10" t="s">
        <v>256</v>
      </c>
      <c r="E51" s="10" t="s">
        <v>102</v>
      </c>
      <c r="F51" s="10" t="s">
        <v>103</v>
      </c>
      <c r="G51" s="10" t="s">
        <v>210</v>
      </c>
      <c r="H51" s="10" t="s">
        <v>211</v>
      </c>
      <c r="I51" s="33">
        <v>80000</v>
      </c>
      <c r="J51" s="33">
        <v>80000</v>
      </c>
      <c r="K51" s="13"/>
      <c r="L51" s="13"/>
      <c r="M51" s="35">
        <v>80000</v>
      </c>
      <c r="N51" s="13"/>
      <c r="O51" s="33"/>
      <c r="P51" s="33"/>
      <c r="Q51" s="33"/>
      <c r="R51" s="33"/>
      <c r="S51" s="33"/>
      <c r="T51" s="33"/>
      <c r="U51" s="33"/>
      <c r="V51" s="33"/>
      <c r="W51" s="33"/>
      <c r="X51" s="33"/>
    </row>
    <row r="52" spans="1:24" ht="14.25" customHeight="1">
      <c r="A52" s="10" t="s">
        <v>70</v>
      </c>
      <c r="B52" s="10" t="s">
        <v>70</v>
      </c>
      <c r="C52" s="10" t="s">
        <v>255</v>
      </c>
      <c r="D52" s="10" t="s">
        <v>256</v>
      </c>
      <c r="E52" s="10" t="s">
        <v>102</v>
      </c>
      <c r="F52" s="10" t="s">
        <v>103</v>
      </c>
      <c r="G52" s="10" t="s">
        <v>210</v>
      </c>
      <c r="H52" s="10" t="s">
        <v>211</v>
      </c>
      <c r="I52" s="33">
        <v>135000</v>
      </c>
      <c r="J52" s="33">
        <v>135000</v>
      </c>
      <c r="K52" s="13"/>
      <c r="L52" s="13"/>
      <c r="M52" s="35">
        <v>135000</v>
      </c>
      <c r="N52" s="13"/>
      <c r="O52" s="33"/>
      <c r="P52" s="33"/>
      <c r="Q52" s="33"/>
      <c r="R52" s="33"/>
      <c r="S52" s="33"/>
      <c r="T52" s="33"/>
      <c r="U52" s="33"/>
      <c r="V52" s="33"/>
      <c r="W52" s="33"/>
      <c r="X52" s="33"/>
    </row>
    <row r="53" spans="1:24" ht="14.25" customHeight="1">
      <c r="A53" s="10" t="s">
        <v>70</v>
      </c>
      <c r="B53" s="10" t="s">
        <v>70</v>
      </c>
      <c r="C53" s="10" t="s">
        <v>257</v>
      </c>
      <c r="D53" s="10" t="s">
        <v>258</v>
      </c>
      <c r="E53" s="10" t="s">
        <v>106</v>
      </c>
      <c r="F53" s="10" t="s">
        <v>107</v>
      </c>
      <c r="G53" s="10" t="s">
        <v>210</v>
      </c>
      <c r="H53" s="10" t="s">
        <v>211</v>
      </c>
      <c r="I53" s="33">
        <v>171000</v>
      </c>
      <c r="J53" s="33">
        <v>171000</v>
      </c>
      <c r="K53" s="13"/>
      <c r="L53" s="13"/>
      <c r="M53" s="35">
        <v>171000</v>
      </c>
      <c r="N53" s="13"/>
      <c r="O53" s="33"/>
      <c r="P53" s="33"/>
      <c r="Q53" s="33"/>
      <c r="R53" s="33"/>
      <c r="S53" s="33"/>
      <c r="T53" s="33"/>
      <c r="U53" s="33"/>
      <c r="V53" s="33"/>
      <c r="W53" s="33"/>
      <c r="X53" s="33"/>
    </row>
    <row r="54" spans="1:24" ht="14.25" customHeight="1">
      <c r="A54" s="10" t="s">
        <v>70</v>
      </c>
      <c r="B54" s="10" t="s">
        <v>70</v>
      </c>
      <c r="C54" s="10" t="s">
        <v>257</v>
      </c>
      <c r="D54" s="10" t="s">
        <v>258</v>
      </c>
      <c r="E54" s="10" t="s">
        <v>106</v>
      </c>
      <c r="F54" s="10" t="s">
        <v>107</v>
      </c>
      <c r="G54" s="10" t="s">
        <v>214</v>
      </c>
      <c r="H54" s="10" t="s">
        <v>215</v>
      </c>
      <c r="I54" s="33">
        <v>159600</v>
      </c>
      <c r="J54" s="33">
        <v>159600</v>
      </c>
      <c r="K54" s="13"/>
      <c r="L54" s="13"/>
      <c r="M54" s="35">
        <v>159600</v>
      </c>
      <c r="N54" s="13"/>
      <c r="O54" s="33"/>
      <c r="P54" s="33"/>
      <c r="Q54" s="33"/>
      <c r="R54" s="33"/>
      <c r="S54" s="33"/>
      <c r="T54" s="33"/>
      <c r="U54" s="33"/>
      <c r="V54" s="33"/>
      <c r="W54" s="33"/>
      <c r="X54" s="33"/>
    </row>
    <row r="55" spans="1:24" ht="14.25" customHeight="1">
      <c r="A55" s="10" t="s">
        <v>70</v>
      </c>
      <c r="B55" s="10" t="s">
        <v>70</v>
      </c>
      <c r="C55" s="10" t="s">
        <v>257</v>
      </c>
      <c r="D55" s="10" t="s">
        <v>258</v>
      </c>
      <c r="E55" s="10" t="s">
        <v>106</v>
      </c>
      <c r="F55" s="10" t="s">
        <v>107</v>
      </c>
      <c r="G55" s="10" t="s">
        <v>214</v>
      </c>
      <c r="H55" s="10" t="s">
        <v>215</v>
      </c>
      <c r="I55" s="33">
        <v>182400</v>
      </c>
      <c r="J55" s="33">
        <v>182400</v>
      </c>
      <c r="K55" s="13"/>
      <c r="L55" s="13"/>
      <c r="M55" s="35">
        <v>182400</v>
      </c>
      <c r="N55" s="13"/>
      <c r="O55" s="33"/>
      <c r="P55" s="33"/>
      <c r="Q55" s="33"/>
      <c r="R55" s="33"/>
      <c r="S55" s="33"/>
      <c r="T55" s="33"/>
      <c r="U55" s="33"/>
      <c r="V55" s="33"/>
      <c r="W55" s="33"/>
      <c r="X55" s="33"/>
    </row>
    <row r="56" spans="1:24" ht="14.25" customHeight="1">
      <c r="A56" s="10" t="s">
        <v>70</v>
      </c>
      <c r="B56" s="10" t="s">
        <v>70</v>
      </c>
      <c r="C56" s="10" t="s">
        <v>259</v>
      </c>
      <c r="D56" s="10" t="s">
        <v>260</v>
      </c>
      <c r="E56" s="10" t="s">
        <v>102</v>
      </c>
      <c r="F56" s="10" t="s">
        <v>103</v>
      </c>
      <c r="G56" s="10" t="s">
        <v>261</v>
      </c>
      <c r="H56" s="10" t="s">
        <v>262</v>
      </c>
      <c r="I56" s="33">
        <v>288000</v>
      </c>
      <c r="J56" s="33">
        <v>288000</v>
      </c>
      <c r="K56" s="13"/>
      <c r="L56" s="13"/>
      <c r="M56" s="35">
        <v>288000</v>
      </c>
      <c r="N56" s="13"/>
      <c r="O56" s="33"/>
      <c r="P56" s="33"/>
      <c r="Q56" s="33"/>
      <c r="R56" s="33"/>
      <c r="S56" s="33"/>
      <c r="T56" s="33"/>
      <c r="U56" s="33"/>
      <c r="V56" s="33"/>
      <c r="W56" s="33"/>
      <c r="X56" s="33"/>
    </row>
    <row r="57" spans="1:24" ht="14.25" customHeight="1">
      <c r="A57" s="202" t="s">
        <v>177</v>
      </c>
      <c r="B57" s="203"/>
      <c r="C57" s="204"/>
      <c r="D57" s="204"/>
      <c r="E57" s="204"/>
      <c r="F57" s="204"/>
      <c r="G57" s="204"/>
      <c r="H57" s="205"/>
      <c r="I57" s="33">
        <v>5774996.5099999998</v>
      </c>
      <c r="J57" s="33">
        <v>5774996.5099999998</v>
      </c>
      <c r="K57" s="33"/>
      <c r="L57" s="33"/>
      <c r="M57" s="35">
        <v>5774996.5099999998</v>
      </c>
      <c r="N57" s="33"/>
      <c r="O57" s="33"/>
      <c r="P57" s="33"/>
      <c r="Q57" s="33"/>
      <c r="R57" s="33"/>
      <c r="S57" s="33"/>
      <c r="T57" s="33"/>
      <c r="U57" s="33"/>
      <c r="V57" s="33"/>
      <c r="W57" s="33"/>
      <c r="X57" s="33"/>
    </row>
  </sheetData>
  <mergeCells count="31">
    <mergeCell ref="X7:X8"/>
    <mergeCell ref="S7:S8"/>
    <mergeCell ref="T7:T8"/>
    <mergeCell ref="U7:U8"/>
    <mergeCell ref="V7:V8"/>
    <mergeCell ref="W7:W8"/>
    <mergeCell ref="A57:H57"/>
    <mergeCell ref="A5:A8"/>
    <mergeCell ref="B5:B8"/>
    <mergeCell ref="C5:C8"/>
    <mergeCell ref="D5:D8"/>
    <mergeCell ref="E5:E8"/>
    <mergeCell ref="F5:F8"/>
    <mergeCell ref="G5:G8"/>
    <mergeCell ref="H5:H8"/>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s>
  <phoneticPr fontId="25" type="noConversion"/>
  <printOptions horizontalCentered="1"/>
  <pageMargins left="0.37" right="0.37" top="0.56000000000000005" bottom="0.56000000000000005" header="0.48" footer="0.48"/>
  <pageSetup paperSize="9" scale="27" orientation="landscape"/>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16"/>
  <sheetViews>
    <sheetView showZeros="0" workbookViewId="0">
      <pane ySplit="1" topLeftCell="A2" activePane="bottomLeft" state="frozen"/>
      <selection pane="bottomLeft" activeCell="E22" sqref="E22"/>
    </sheetView>
  </sheetViews>
  <sheetFormatPr defaultColWidth="9.125" defaultRowHeight="14.25" customHeight="1"/>
  <cols>
    <col min="1" max="1" width="10.25" style="22" customWidth="1"/>
    <col min="2" max="2" width="13.375" style="22" customWidth="1"/>
    <col min="3" max="3" width="32.875" style="22" customWidth="1"/>
    <col min="4" max="4" width="23.875" style="22" customWidth="1"/>
    <col min="5" max="5" width="11.125" style="22" customWidth="1"/>
    <col min="6" max="6" width="17.75" style="22" customWidth="1"/>
    <col min="7" max="7" width="9.875" style="22" customWidth="1"/>
    <col min="8" max="8" width="17.75" style="22" customWidth="1"/>
    <col min="9" max="13" width="20" style="22" customWidth="1"/>
    <col min="14" max="14" width="12.25" style="22" customWidth="1"/>
    <col min="15" max="15" width="12.75" style="22" customWidth="1"/>
    <col min="16" max="16" width="11.125" style="22" customWidth="1"/>
    <col min="17" max="21" width="19.875" style="22" customWidth="1"/>
    <col min="22" max="22" width="20" style="22" customWidth="1"/>
    <col min="23" max="23" width="19.875" style="22" customWidth="1"/>
    <col min="24" max="16384" width="9.125" style="22"/>
  </cols>
  <sheetData>
    <row r="1" spans="1:23" ht="14.25" customHeight="1">
      <c r="A1" s="23"/>
      <c r="B1" s="23"/>
      <c r="C1" s="23"/>
      <c r="D1" s="23"/>
      <c r="E1" s="23"/>
      <c r="F1" s="23"/>
      <c r="G1" s="23"/>
      <c r="H1" s="23"/>
      <c r="I1" s="23"/>
      <c r="J1" s="23"/>
      <c r="K1" s="23"/>
      <c r="L1" s="23"/>
      <c r="M1" s="23"/>
      <c r="N1" s="23"/>
      <c r="O1" s="23"/>
      <c r="P1" s="23"/>
      <c r="Q1" s="23"/>
      <c r="R1" s="23"/>
      <c r="S1" s="23"/>
      <c r="T1" s="23"/>
      <c r="U1" s="23"/>
      <c r="V1" s="23"/>
      <c r="W1" s="23"/>
    </row>
    <row r="2" spans="1:23" ht="13.5" customHeight="1">
      <c r="B2" s="107"/>
      <c r="E2" s="24"/>
      <c r="F2" s="24"/>
      <c r="G2" s="24"/>
      <c r="H2" s="24"/>
      <c r="U2" s="107"/>
      <c r="W2" s="108" t="s">
        <v>263</v>
      </c>
    </row>
    <row r="3" spans="1:23" ht="46.5" customHeight="1">
      <c r="A3" s="214" t="str">
        <f>"2025"&amp;"年部门项目支出预算表"</f>
        <v>2025年部门项目支出预算表</v>
      </c>
      <c r="B3" s="214"/>
      <c r="C3" s="214"/>
      <c r="D3" s="214"/>
      <c r="E3" s="214"/>
      <c r="F3" s="214"/>
      <c r="G3" s="214"/>
      <c r="H3" s="214"/>
      <c r="I3" s="214"/>
      <c r="J3" s="214"/>
      <c r="K3" s="214"/>
      <c r="L3" s="214"/>
      <c r="M3" s="214"/>
      <c r="N3" s="214"/>
      <c r="O3" s="214"/>
      <c r="P3" s="214"/>
      <c r="Q3" s="214"/>
      <c r="R3" s="214"/>
      <c r="S3" s="214"/>
      <c r="T3" s="214"/>
      <c r="U3" s="214"/>
      <c r="V3" s="214"/>
      <c r="W3" s="214"/>
    </row>
    <row r="4" spans="1:23" ht="13.5" customHeight="1">
      <c r="A4" s="215" t="str">
        <f>"单位名称："&amp;"昆明市晋宁区政务服务管理局"</f>
        <v>单位名称：昆明市晋宁区政务服务管理局</v>
      </c>
      <c r="B4" s="216"/>
      <c r="C4" s="216"/>
      <c r="D4" s="216"/>
      <c r="E4" s="216"/>
      <c r="F4" s="216"/>
      <c r="G4" s="216"/>
      <c r="H4" s="216"/>
      <c r="I4" s="26"/>
      <c r="J4" s="26"/>
      <c r="K4" s="26"/>
      <c r="L4" s="26"/>
      <c r="M4" s="26"/>
      <c r="N4" s="26"/>
      <c r="O4" s="26"/>
      <c r="P4" s="26"/>
      <c r="Q4" s="26"/>
      <c r="U4" s="107"/>
      <c r="W4" s="98" t="s">
        <v>1</v>
      </c>
    </row>
    <row r="5" spans="1:23" ht="21.75" customHeight="1">
      <c r="A5" s="221" t="s">
        <v>264</v>
      </c>
      <c r="B5" s="225" t="s">
        <v>188</v>
      </c>
      <c r="C5" s="221" t="s">
        <v>189</v>
      </c>
      <c r="D5" s="221" t="s">
        <v>265</v>
      </c>
      <c r="E5" s="225" t="s">
        <v>190</v>
      </c>
      <c r="F5" s="225" t="s">
        <v>191</v>
      </c>
      <c r="G5" s="225" t="s">
        <v>266</v>
      </c>
      <c r="H5" s="225" t="s">
        <v>267</v>
      </c>
      <c r="I5" s="229" t="s">
        <v>55</v>
      </c>
      <c r="J5" s="217" t="s">
        <v>268</v>
      </c>
      <c r="K5" s="218"/>
      <c r="L5" s="218"/>
      <c r="M5" s="219"/>
      <c r="N5" s="217" t="s">
        <v>196</v>
      </c>
      <c r="O5" s="218"/>
      <c r="P5" s="219"/>
      <c r="Q5" s="225" t="s">
        <v>61</v>
      </c>
      <c r="R5" s="217" t="s">
        <v>62</v>
      </c>
      <c r="S5" s="218"/>
      <c r="T5" s="218"/>
      <c r="U5" s="218"/>
      <c r="V5" s="218"/>
      <c r="W5" s="219"/>
    </row>
    <row r="6" spans="1:23" ht="21.75" customHeight="1">
      <c r="A6" s="222"/>
      <c r="B6" s="223"/>
      <c r="C6" s="222"/>
      <c r="D6" s="222"/>
      <c r="E6" s="227"/>
      <c r="F6" s="227"/>
      <c r="G6" s="227"/>
      <c r="H6" s="227"/>
      <c r="I6" s="223"/>
      <c r="J6" s="230" t="s">
        <v>58</v>
      </c>
      <c r="K6" s="231"/>
      <c r="L6" s="225" t="s">
        <v>59</v>
      </c>
      <c r="M6" s="225" t="s">
        <v>60</v>
      </c>
      <c r="N6" s="225" t="s">
        <v>58</v>
      </c>
      <c r="O6" s="225" t="s">
        <v>59</v>
      </c>
      <c r="P6" s="225" t="s">
        <v>60</v>
      </c>
      <c r="Q6" s="227"/>
      <c r="R6" s="225" t="s">
        <v>57</v>
      </c>
      <c r="S6" s="225" t="s">
        <v>64</v>
      </c>
      <c r="T6" s="225" t="s">
        <v>202</v>
      </c>
      <c r="U6" s="225" t="s">
        <v>66</v>
      </c>
      <c r="V6" s="225" t="s">
        <v>67</v>
      </c>
      <c r="W6" s="225" t="s">
        <v>68</v>
      </c>
    </row>
    <row r="7" spans="1:23" ht="21" customHeight="1">
      <c r="A7" s="223"/>
      <c r="B7" s="223"/>
      <c r="C7" s="223"/>
      <c r="D7" s="223"/>
      <c r="E7" s="223"/>
      <c r="F7" s="223"/>
      <c r="G7" s="223"/>
      <c r="H7" s="223"/>
      <c r="I7" s="223"/>
      <c r="J7" s="232" t="s">
        <v>57</v>
      </c>
      <c r="K7" s="233"/>
      <c r="L7" s="223"/>
      <c r="M7" s="223"/>
      <c r="N7" s="223"/>
      <c r="O7" s="223"/>
      <c r="P7" s="223"/>
      <c r="Q7" s="223"/>
      <c r="R7" s="223"/>
      <c r="S7" s="223"/>
      <c r="T7" s="223"/>
      <c r="U7" s="223"/>
      <c r="V7" s="223"/>
      <c r="W7" s="223"/>
    </row>
    <row r="8" spans="1:23" ht="39.75" customHeight="1">
      <c r="A8" s="224"/>
      <c r="B8" s="226"/>
      <c r="C8" s="224"/>
      <c r="D8" s="224"/>
      <c r="E8" s="228"/>
      <c r="F8" s="228"/>
      <c r="G8" s="228"/>
      <c r="H8" s="228"/>
      <c r="I8" s="226"/>
      <c r="J8" s="58" t="s">
        <v>57</v>
      </c>
      <c r="K8" s="58" t="s">
        <v>269</v>
      </c>
      <c r="L8" s="228"/>
      <c r="M8" s="228"/>
      <c r="N8" s="228"/>
      <c r="O8" s="228"/>
      <c r="P8" s="228"/>
      <c r="Q8" s="228"/>
      <c r="R8" s="228"/>
      <c r="S8" s="228"/>
      <c r="T8" s="228"/>
      <c r="U8" s="226"/>
      <c r="V8" s="228"/>
      <c r="W8" s="228"/>
    </row>
    <row r="9" spans="1:23" ht="15" customHeight="1">
      <c r="A9" s="31">
        <v>1</v>
      </c>
      <c r="B9" s="31">
        <v>2</v>
      </c>
      <c r="C9" s="31">
        <v>3</v>
      </c>
      <c r="D9" s="31">
        <v>4</v>
      </c>
      <c r="E9" s="31">
        <v>5</v>
      </c>
      <c r="F9" s="31">
        <v>6</v>
      </c>
      <c r="G9" s="31">
        <v>7</v>
      </c>
      <c r="H9" s="31">
        <v>8</v>
      </c>
      <c r="I9" s="31">
        <v>9</v>
      </c>
      <c r="J9" s="31">
        <v>10</v>
      </c>
      <c r="K9" s="31">
        <v>11</v>
      </c>
      <c r="L9" s="42">
        <v>12</v>
      </c>
      <c r="M9" s="42">
        <v>13</v>
      </c>
      <c r="N9" s="42">
        <v>14</v>
      </c>
      <c r="O9" s="42">
        <v>15</v>
      </c>
      <c r="P9" s="42">
        <v>16</v>
      </c>
      <c r="Q9" s="42">
        <v>17</v>
      </c>
      <c r="R9" s="42">
        <v>18</v>
      </c>
      <c r="S9" s="42">
        <v>19</v>
      </c>
      <c r="T9" s="42">
        <v>20</v>
      </c>
      <c r="U9" s="31">
        <v>21</v>
      </c>
      <c r="V9" s="42">
        <v>22</v>
      </c>
      <c r="W9" s="31">
        <v>23</v>
      </c>
    </row>
    <row r="10" spans="1:23" ht="25.5" customHeight="1">
      <c r="A10" s="104" t="s">
        <v>270</v>
      </c>
      <c r="B10" s="104" t="s">
        <v>271</v>
      </c>
      <c r="C10" s="104" t="s">
        <v>272</v>
      </c>
      <c r="D10" s="104" t="s">
        <v>70</v>
      </c>
      <c r="E10" s="104" t="s">
        <v>104</v>
      </c>
      <c r="F10" s="104" t="s">
        <v>105</v>
      </c>
      <c r="G10" s="104" t="s">
        <v>247</v>
      </c>
      <c r="H10" s="104" t="s">
        <v>248</v>
      </c>
      <c r="I10" s="33">
        <v>1567264.59</v>
      </c>
      <c r="J10" s="33">
        <v>1567264.59</v>
      </c>
      <c r="K10" s="35">
        <v>1567264.59</v>
      </c>
      <c r="L10" s="33"/>
      <c r="M10" s="33"/>
      <c r="N10" s="33"/>
      <c r="O10" s="33"/>
      <c r="P10" s="33"/>
      <c r="Q10" s="33"/>
      <c r="R10" s="33"/>
      <c r="S10" s="33"/>
      <c r="T10" s="33"/>
      <c r="U10" s="33"/>
      <c r="V10" s="33"/>
      <c r="W10" s="33"/>
    </row>
    <row r="11" spans="1:23" ht="29.25" customHeight="1">
      <c r="A11" s="104" t="s">
        <v>273</v>
      </c>
      <c r="B11" s="104" t="s">
        <v>274</v>
      </c>
      <c r="C11" s="104" t="s">
        <v>275</v>
      </c>
      <c r="D11" s="104" t="s">
        <v>70</v>
      </c>
      <c r="E11" s="104" t="s">
        <v>108</v>
      </c>
      <c r="F11" s="104" t="s">
        <v>109</v>
      </c>
      <c r="G11" s="104" t="s">
        <v>243</v>
      </c>
      <c r="H11" s="104" t="s">
        <v>244</v>
      </c>
      <c r="I11" s="33">
        <v>20000</v>
      </c>
      <c r="J11" s="33">
        <v>20000</v>
      </c>
      <c r="K11" s="35">
        <v>20000</v>
      </c>
      <c r="L11" s="33"/>
      <c r="M11" s="33"/>
      <c r="N11" s="33"/>
      <c r="O11" s="33"/>
      <c r="P11" s="33"/>
      <c r="Q11" s="33"/>
      <c r="R11" s="33"/>
      <c r="S11" s="33"/>
      <c r="T11" s="33"/>
      <c r="U11" s="33"/>
      <c r="V11" s="33"/>
      <c r="W11" s="33"/>
    </row>
    <row r="12" spans="1:23" ht="14.25" customHeight="1">
      <c r="A12" s="104" t="s">
        <v>273</v>
      </c>
      <c r="B12" s="104" t="s">
        <v>276</v>
      </c>
      <c r="C12" s="104" t="s">
        <v>277</v>
      </c>
      <c r="D12" s="104" t="s">
        <v>70</v>
      </c>
      <c r="E12" s="104" t="s">
        <v>104</v>
      </c>
      <c r="F12" s="104" t="s">
        <v>105</v>
      </c>
      <c r="G12" s="104" t="s">
        <v>243</v>
      </c>
      <c r="H12" s="104" t="s">
        <v>244</v>
      </c>
      <c r="I12" s="33">
        <v>200870.41</v>
      </c>
      <c r="J12" s="33">
        <v>200870.41</v>
      </c>
      <c r="K12" s="35">
        <v>200870.41</v>
      </c>
      <c r="L12" s="33"/>
      <c r="M12" s="33"/>
      <c r="N12" s="33"/>
      <c r="O12" s="33"/>
      <c r="P12" s="33"/>
      <c r="Q12" s="33"/>
      <c r="R12" s="33"/>
      <c r="S12" s="33"/>
      <c r="T12" s="33"/>
      <c r="U12" s="33"/>
      <c r="V12" s="33"/>
      <c r="W12" s="33"/>
    </row>
    <row r="13" spans="1:23" ht="14.25" customHeight="1">
      <c r="A13" s="104" t="s">
        <v>273</v>
      </c>
      <c r="B13" s="104" t="s">
        <v>278</v>
      </c>
      <c r="C13" s="104" t="s">
        <v>279</v>
      </c>
      <c r="D13" s="104" t="s">
        <v>70</v>
      </c>
      <c r="E13" s="104" t="s">
        <v>104</v>
      </c>
      <c r="F13" s="104" t="s">
        <v>105</v>
      </c>
      <c r="G13" s="104" t="s">
        <v>243</v>
      </c>
      <c r="H13" s="104" t="s">
        <v>244</v>
      </c>
      <c r="I13" s="33">
        <v>151309</v>
      </c>
      <c r="J13" s="33">
        <v>151309</v>
      </c>
      <c r="K13" s="35">
        <v>151309</v>
      </c>
      <c r="L13" s="33"/>
      <c r="M13" s="33"/>
      <c r="N13" s="33"/>
      <c r="O13" s="33"/>
      <c r="P13" s="33"/>
      <c r="Q13" s="33"/>
      <c r="R13" s="33"/>
      <c r="S13" s="33"/>
      <c r="T13" s="33"/>
      <c r="U13" s="33"/>
      <c r="V13" s="33"/>
      <c r="W13" s="33"/>
    </row>
    <row r="14" spans="1:23" ht="14.25" customHeight="1">
      <c r="A14" s="104" t="s">
        <v>273</v>
      </c>
      <c r="B14" s="104" t="s">
        <v>280</v>
      </c>
      <c r="C14" s="104" t="s">
        <v>281</v>
      </c>
      <c r="D14" s="104" t="s">
        <v>70</v>
      </c>
      <c r="E14" s="104" t="s">
        <v>108</v>
      </c>
      <c r="F14" s="104" t="s">
        <v>109</v>
      </c>
      <c r="G14" s="104" t="s">
        <v>243</v>
      </c>
      <c r="H14" s="104" t="s">
        <v>244</v>
      </c>
      <c r="I14" s="33">
        <v>40606</v>
      </c>
      <c r="J14" s="33">
        <v>40606</v>
      </c>
      <c r="K14" s="35">
        <v>40606</v>
      </c>
      <c r="L14" s="33"/>
      <c r="M14" s="33"/>
      <c r="N14" s="33"/>
      <c r="O14" s="33"/>
      <c r="P14" s="33"/>
      <c r="Q14" s="33"/>
      <c r="R14" s="33"/>
      <c r="S14" s="33"/>
      <c r="T14" s="33"/>
      <c r="U14" s="33"/>
      <c r="V14" s="33"/>
      <c r="W14" s="33"/>
    </row>
    <row r="15" spans="1:23" ht="14.25" customHeight="1">
      <c r="A15" s="104" t="s">
        <v>273</v>
      </c>
      <c r="B15" s="104" t="s">
        <v>282</v>
      </c>
      <c r="C15" s="104" t="s">
        <v>283</v>
      </c>
      <c r="D15" s="104" t="s">
        <v>70</v>
      </c>
      <c r="E15" s="104" t="s">
        <v>108</v>
      </c>
      <c r="F15" s="104" t="s">
        <v>109</v>
      </c>
      <c r="G15" s="104" t="s">
        <v>247</v>
      </c>
      <c r="H15" s="104" t="s">
        <v>248</v>
      </c>
      <c r="I15" s="33">
        <v>19950</v>
      </c>
      <c r="J15" s="33">
        <v>19950</v>
      </c>
      <c r="K15" s="35">
        <v>19950</v>
      </c>
      <c r="L15" s="33"/>
      <c r="M15" s="33"/>
      <c r="N15" s="33"/>
      <c r="O15" s="33"/>
      <c r="P15" s="33"/>
      <c r="Q15" s="33"/>
      <c r="R15" s="33"/>
      <c r="S15" s="33"/>
      <c r="T15" s="33"/>
      <c r="U15" s="33"/>
      <c r="V15" s="33"/>
      <c r="W15" s="33"/>
    </row>
    <row r="16" spans="1:23" ht="14.25" customHeight="1">
      <c r="A16" s="202" t="s">
        <v>177</v>
      </c>
      <c r="B16" s="203"/>
      <c r="C16" s="203"/>
      <c r="D16" s="203"/>
      <c r="E16" s="203"/>
      <c r="F16" s="203"/>
      <c r="G16" s="203"/>
      <c r="H16" s="220"/>
      <c r="I16" s="33">
        <v>2000000</v>
      </c>
      <c r="J16" s="33">
        <v>2000000</v>
      </c>
      <c r="K16" s="35">
        <v>2000000</v>
      </c>
      <c r="L16" s="33"/>
      <c r="M16" s="33"/>
      <c r="N16" s="33"/>
      <c r="O16" s="33"/>
      <c r="P16" s="33"/>
      <c r="Q16" s="33"/>
      <c r="R16" s="33"/>
      <c r="S16" s="33"/>
      <c r="T16" s="33"/>
      <c r="U16" s="33"/>
      <c r="V16" s="33"/>
      <c r="W16" s="33"/>
    </row>
  </sheetData>
  <mergeCells count="28">
    <mergeCell ref="V6:V8"/>
    <mergeCell ref="W6:W8"/>
    <mergeCell ref="J6:K7"/>
    <mergeCell ref="A16:H16"/>
    <mergeCell ref="A5:A8"/>
    <mergeCell ref="B5:B8"/>
    <mergeCell ref="C5:C8"/>
    <mergeCell ref="D5:D8"/>
    <mergeCell ref="E5:E8"/>
    <mergeCell ref="F5:F8"/>
    <mergeCell ref="G5:G8"/>
    <mergeCell ref="H5:H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s>
  <phoneticPr fontId="25" type="noConversion"/>
  <printOptions horizontalCentered="1"/>
  <pageMargins left="0.37" right="0.37" top="0.56000000000000005" bottom="0.56000000000000005" header="0.48" footer="0.48"/>
  <pageSetup paperSize="9" scale="33" orientation="landscape"/>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48"/>
  <sheetViews>
    <sheetView showZeros="0" workbookViewId="0">
      <pane ySplit="1" topLeftCell="A32" activePane="bottomLeft" state="frozen"/>
      <selection pane="bottomLeft" activeCell="J23" sqref="J23"/>
    </sheetView>
  </sheetViews>
  <sheetFormatPr defaultColWidth="9.125" defaultRowHeight="12" customHeight="1"/>
  <cols>
    <col min="1" max="1" width="34.25" style="22" customWidth="1"/>
    <col min="2" max="2" width="29" style="22" customWidth="1"/>
    <col min="3" max="5" width="23.625" style="22" customWidth="1"/>
    <col min="6" max="6" width="11.25" style="22" customWidth="1"/>
    <col min="7" max="7" width="25.125" style="22" customWidth="1"/>
    <col min="8" max="8" width="15.625" style="22" customWidth="1"/>
    <col min="9" max="9" width="13.375" style="22" customWidth="1"/>
    <col min="10" max="10" width="18.875" style="22" customWidth="1"/>
    <col min="11" max="16384" width="9.125" style="22"/>
  </cols>
  <sheetData>
    <row r="1" spans="1:10" ht="12" customHeight="1">
      <c r="A1" s="23"/>
      <c r="B1" s="23"/>
      <c r="C1" s="23"/>
      <c r="D1" s="23"/>
      <c r="E1" s="23"/>
      <c r="F1" s="23"/>
      <c r="G1" s="23"/>
      <c r="H1" s="23"/>
      <c r="I1" s="23"/>
      <c r="J1" s="23"/>
    </row>
    <row r="2" spans="1:10" ht="18" customHeight="1">
      <c r="J2" s="25" t="s">
        <v>284</v>
      </c>
    </row>
    <row r="3" spans="1:10" ht="39.75" customHeight="1">
      <c r="A3" s="234" t="str">
        <f>"2025"&amp;"年部门项目支出绩效目标表"</f>
        <v>2025年部门项目支出绩效目标表</v>
      </c>
      <c r="B3" s="214"/>
      <c r="C3" s="214"/>
      <c r="D3" s="214"/>
      <c r="E3" s="214"/>
      <c r="F3" s="235"/>
      <c r="G3" s="214"/>
      <c r="H3" s="235"/>
      <c r="I3" s="235"/>
      <c r="J3" s="214"/>
    </row>
    <row r="4" spans="1:10" ht="17.25" customHeight="1">
      <c r="A4" s="215" t="str">
        <f>"单位名称："&amp;"昆明市晋宁区政务服务管理局"</f>
        <v>单位名称：昆明市晋宁区政务服务管理局</v>
      </c>
      <c r="B4" s="138"/>
      <c r="C4" s="138"/>
      <c r="D4" s="138"/>
      <c r="E4" s="138"/>
      <c r="F4" s="138"/>
      <c r="G4" s="138"/>
      <c r="H4" s="138"/>
    </row>
    <row r="5" spans="1:10" ht="44.25" customHeight="1">
      <c r="A5" s="58" t="s">
        <v>189</v>
      </c>
      <c r="B5" s="58" t="s">
        <v>285</v>
      </c>
      <c r="C5" s="58" t="s">
        <v>286</v>
      </c>
      <c r="D5" s="58" t="s">
        <v>287</v>
      </c>
      <c r="E5" s="58" t="s">
        <v>288</v>
      </c>
      <c r="F5" s="59" t="s">
        <v>289</v>
      </c>
      <c r="G5" s="58" t="s">
        <v>290</v>
      </c>
      <c r="H5" s="59" t="s">
        <v>291</v>
      </c>
      <c r="I5" s="59" t="s">
        <v>292</v>
      </c>
      <c r="J5" s="58" t="s">
        <v>293</v>
      </c>
    </row>
    <row r="6" spans="1:10" ht="18.75" customHeight="1">
      <c r="A6" s="103">
        <v>1</v>
      </c>
      <c r="B6" s="103">
        <v>2</v>
      </c>
      <c r="C6" s="103">
        <v>3</v>
      </c>
      <c r="D6" s="103">
        <v>4</v>
      </c>
      <c r="E6" s="103">
        <v>5</v>
      </c>
      <c r="F6" s="42">
        <v>6</v>
      </c>
      <c r="G6" s="103">
        <v>7</v>
      </c>
      <c r="H6" s="42">
        <v>8</v>
      </c>
      <c r="I6" s="42">
        <v>9</v>
      </c>
      <c r="J6" s="103">
        <v>10</v>
      </c>
    </row>
    <row r="7" spans="1:10" ht="23.1" customHeight="1">
      <c r="A7" s="8" t="s">
        <v>70</v>
      </c>
      <c r="B7" s="104"/>
      <c r="C7" s="104"/>
      <c r="D7" s="104"/>
      <c r="E7" s="18"/>
      <c r="F7" s="105"/>
      <c r="G7" s="18"/>
      <c r="H7" s="105"/>
      <c r="I7" s="105"/>
      <c r="J7" s="18"/>
    </row>
    <row r="8" spans="1:10" ht="23.1" customHeight="1">
      <c r="A8" s="106" t="s">
        <v>70</v>
      </c>
      <c r="B8" s="13"/>
      <c r="C8" s="13"/>
      <c r="D8" s="13"/>
      <c r="E8" s="13"/>
      <c r="F8" s="13"/>
      <c r="G8" s="13"/>
      <c r="H8" s="13"/>
      <c r="I8" s="13"/>
      <c r="J8" s="13"/>
    </row>
    <row r="9" spans="1:10" ht="23.1" customHeight="1">
      <c r="A9" s="236" t="s">
        <v>283</v>
      </c>
      <c r="B9" s="237" t="s">
        <v>294</v>
      </c>
      <c r="C9" s="13" t="s">
        <v>295</v>
      </c>
      <c r="D9" s="13" t="s">
        <v>296</v>
      </c>
      <c r="E9" s="13" t="s">
        <v>297</v>
      </c>
      <c r="F9" s="13" t="s">
        <v>298</v>
      </c>
      <c r="G9" s="13" t="s">
        <v>299</v>
      </c>
      <c r="H9" s="13" t="s">
        <v>300</v>
      </c>
      <c r="I9" s="13" t="s">
        <v>301</v>
      </c>
      <c r="J9" s="13" t="s">
        <v>302</v>
      </c>
    </row>
    <row r="10" spans="1:10" ht="23.1" customHeight="1">
      <c r="A10" s="236"/>
      <c r="B10" s="237" t="s">
        <v>294</v>
      </c>
      <c r="C10" s="13" t="s">
        <v>295</v>
      </c>
      <c r="D10" s="13" t="s">
        <v>303</v>
      </c>
      <c r="E10" s="13" t="s">
        <v>304</v>
      </c>
      <c r="F10" s="13" t="s">
        <v>298</v>
      </c>
      <c r="G10" s="13" t="s">
        <v>305</v>
      </c>
      <c r="H10" s="13" t="s">
        <v>306</v>
      </c>
      <c r="I10" s="13" t="s">
        <v>301</v>
      </c>
      <c r="J10" s="13" t="s">
        <v>307</v>
      </c>
    </row>
    <row r="11" spans="1:10" ht="23.1" customHeight="1">
      <c r="A11" s="236"/>
      <c r="B11" s="237" t="s">
        <v>294</v>
      </c>
      <c r="C11" s="13" t="s">
        <v>295</v>
      </c>
      <c r="D11" s="13" t="s">
        <v>308</v>
      </c>
      <c r="E11" s="13" t="s">
        <v>309</v>
      </c>
      <c r="F11" s="13" t="s">
        <v>310</v>
      </c>
      <c r="G11" s="13" t="s">
        <v>84</v>
      </c>
      <c r="H11" s="13" t="s">
        <v>311</v>
      </c>
      <c r="I11" s="13" t="s">
        <v>301</v>
      </c>
      <c r="J11" s="13" t="s">
        <v>312</v>
      </c>
    </row>
    <row r="12" spans="1:10" ht="23.1" customHeight="1">
      <c r="A12" s="236"/>
      <c r="B12" s="237" t="s">
        <v>294</v>
      </c>
      <c r="C12" s="13" t="s">
        <v>313</v>
      </c>
      <c r="D12" s="13" t="s">
        <v>314</v>
      </c>
      <c r="E12" s="13" t="s">
        <v>315</v>
      </c>
      <c r="F12" s="13" t="s">
        <v>316</v>
      </c>
      <c r="G12" s="13" t="s">
        <v>317</v>
      </c>
      <c r="H12" s="13"/>
      <c r="I12" s="13" t="s">
        <v>318</v>
      </c>
      <c r="J12" s="13" t="s">
        <v>319</v>
      </c>
    </row>
    <row r="13" spans="1:10" ht="23.1" customHeight="1">
      <c r="A13" s="236"/>
      <c r="B13" s="237" t="s">
        <v>294</v>
      </c>
      <c r="C13" s="13" t="s">
        <v>320</v>
      </c>
      <c r="D13" s="13" t="s">
        <v>321</v>
      </c>
      <c r="E13" s="13" t="s">
        <v>322</v>
      </c>
      <c r="F13" s="13" t="s">
        <v>298</v>
      </c>
      <c r="G13" s="13" t="s">
        <v>305</v>
      </c>
      <c r="H13" s="13" t="s">
        <v>306</v>
      </c>
      <c r="I13" s="13" t="s">
        <v>301</v>
      </c>
      <c r="J13" s="13" t="s">
        <v>323</v>
      </c>
    </row>
    <row r="14" spans="1:10" ht="23.1" customHeight="1">
      <c r="A14" s="236" t="s">
        <v>272</v>
      </c>
      <c r="B14" s="237" t="s">
        <v>324</v>
      </c>
      <c r="C14" s="13" t="s">
        <v>295</v>
      </c>
      <c r="D14" s="13" t="s">
        <v>296</v>
      </c>
      <c r="E14" s="13" t="s">
        <v>325</v>
      </c>
      <c r="F14" s="13" t="s">
        <v>316</v>
      </c>
      <c r="G14" s="13" t="s">
        <v>83</v>
      </c>
      <c r="H14" s="13" t="s">
        <v>326</v>
      </c>
      <c r="I14" s="13" t="s">
        <v>301</v>
      </c>
      <c r="J14" s="13" t="s">
        <v>327</v>
      </c>
    </row>
    <row r="15" spans="1:10" ht="23.1" customHeight="1">
      <c r="A15" s="236"/>
      <c r="B15" s="237" t="s">
        <v>324</v>
      </c>
      <c r="C15" s="13" t="s">
        <v>295</v>
      </c>
      <c r="D15" s="13" t="s">
        <v>303</v>
      </c>
      <c r="E15" s="13" t="s">
        <v>328</v>
      </c>
      <c r="F15" s="13" t="s">
        <v>298</v>
      </c>
      <c r="G15" s="13" t="s">
        <v>329</v>
      </c>
      <c r="H15" s="13" t="s">
        <v>306</v>
      </c>
      <c r="I15" s="13" t="s">
        <v>301</v>
      </c>
      <c r="J15" s="13" t="s">
        <v>330</v>
      </c>
    </row>
    <row r="16" spans="1:10" ht="23.1" customHeight="1">
      <c r="A16" s="236"/>
      <c r="B16" s="237" t="s">
        <v>324</v>
      </c>
      <c r="C16" s="13" t="s">
        <v>295</v>
      </c>
      <c r="D16" s="13" t="s">
        <v>331</v>
      </c>
      <c r="E16" s="13" t="s">
        <v>332</v>
      </c>
      <c r="F16" s="13" t="s">
        <v>316</v>
      </c>
      <c r="G16" s="13" t="s">
        <v>85</v>
      </c>
      <c r="H16" s="13" t="s">
        <v>333</v>
      </c>
      <c r="I16" s="13" t="s">
        <v>301</v>
      </c>
      <c r="J16" s="13" t="s">
        <v>334</v>
      </c>
    </row>
    <row r="17" spans="1:10" ht="36" customHeight="1">
      <c r="A17" s="236"/>
      <c r="B17" s="237" t="s">
        <v>324</v>
      </c>
      <c r="C17" s="13" t="s">
        <v>313</v>
      </c>
      <c r="D17" s="13" t="s">
        <v>314</v>
      </c>
      <c r="E17" s="13" t="s">
        <v>335</v>
      </c>
      <c r="F17" s="13" t="s">
        <v>316</v>
      </c>
      <c r="G17" s="13" t="s">
        <v>336</v>
      </c>
      <c r="H17" s="13"/>
      <c r="I17" s="13" t="s">
        <v>318</v>
      </c>
      <c r="J17" s="13" t="s">
        <v>337</v>
      </c>
    </row>
    <row r="18" spans="1:10" ht="23.1" customHeight="1">
      <c r="A18" s="236"/>
      <c r="B18" s="237" t="s">
        <v>324</v>
      </c>
      <c r="C18" s="13" t="s">
        <v>320</v>
      </c>
      <c r="D18" s="13" t="s">
        <v>321</v>
      </c>
      <c r="E18" s="13" t="s">
        <v>338</v>
      </c>
      <c r="F18" s="13" t="s">
        <v>298</v>
      </c>
      <c r="G18" s="13" t="s">
        <v>305</v>
      </c>
      <c r="H18" s="13" t="s">
        <v>306</v>
      </c>
      <c r="I18" s="13" t="s">
        <v>301</v>
      </c>
      <c r="J18" s="13" t="s">
        <v>339</v>
      </c>
    </row>
    <row r="19" spans="1:10" ht="23.1" customHeight="1">
      <c r="A19" s="236" t="s">
        <v>275</v>
      </c>
      <c r="B19" s="237" t="s">
        <v>340</v>
      </c>
      <c r="C19" s="13" t="s">
        <v>295</v>
      </c>
      <c r="D19" s="13" t="s">
        <v>296</v>
      </c>
      <c r="E19" s="13" t="s">
        <v>341</v>
      </c>
      <c r="F19" s="13" t="s">
        <v>298</v>
      </c>
      <c r="G19" s="13" t="s">
        <v>342</v>
      </c>
      <c r="H19" s="13" t="s">
        <v>343</v>
      </c>
      <c r="I19" s="13" t="s">
        <v>301</v>
      </c>
      <c r="J19" s="13" t="s">
        <v>344</v>
      </c>
    </row>
    <row r="20" spans="1:10" ht="23.1" customHeight="1">
      <c r="A20" s="236"/>
      <c r="B20" s="237" t="s">
        <v>340</v>
      </c>
      <c r="C20" s="13" t="s">
        <v>295</v>
      </c>
      <c r="D20" s="13" t="s">
        <v>296</v>
      </c>
      <c r="E20" s="13" t="s">
        <v>345</v>
      </c>
      <c r="F20" s="13" t="s">
        <v>298</v>
      </c>
      <c r="G20" s="13" t="s">
        <v>85</v>
      </c>
      <c r="H20" s="13" t="s">
        <v>300</v>
      </c>
      <c r="I20" s="13" t="s">
        <v>301</v>
      </c>
      <c r="J20" s="13" t="s">
        <v>346</v>
      </c>
    </row>
    <row r="21" spans="1:10" ht="36.950000000000003" customHeight="1">
      <c r="A21" s="236"/>
      <c r="B21" s="237" t="s">
        <v>340</v>
      </c>
      <c r="C21" s="13" t="s">
        <v>295</v>
      </c>
      <c r="D21" s="13" t="s">
        <v>296</v>
      </c>
      <c r="E21" s="13" t="s">
        <v>347</v>
      </c>
      <c r="F21" s="13" t="s">
        <v>298</v>
      </c>
      <c r="G21" s="13" t="s">
        <v>83</v>
      </c>
      <c r="H21" s="13" t="s">
        <v>300</v>
      </c>
      <c r="I21" s="13" t="s">
        <v>301</v>
      </c>
      <c r="J21" s="13" t="s">
        <v>348</v>
      </c>
    </row>
    <row r="22" spans="1:10" ht="23.1" customHeight="1">
      <c r="A22" s="236"/>
      <c r="B22" s="237" t="s">
        <v>340</v>
      </c>
      <c r="C22" s="13" t="s">
        <v>295</v>
      </c>
      <c r="D22" s="13" t="s">
        <v>303</v>
      </c>
      <c r="E22" s="13" t="s">
        <v>349</v>
      </c>
      <c r="F22" s="13" t="s">
        <v>316</v>
      </c>
      <c r="G22" s="13" t="s">
        <v>350</v>
      </c>
      <c r="H22" s="13"/>
      <c r="I22" s="13" t="s">
        <v>318</v>
      </c>
      <c r="J22" s="13" t="s">
        <v>351</v>
      </c>
    </row>
    <row r="23" spans="1:10" ht="23.1" customHeight="1">
      <c r="A23" s="236"/>
      <c r="B23" s="237" t="s">
        <v>340</v>
      </c>
      <c r="C23" s="13" t="s">
        <v>295</v>
      </c>
      <c r="D23" s="13" t="s">
        <v>331</v>
      </c>
      <c r="E23" s="13" t="s">
        <v>352</v>
      </c>
      <c r="F23" s="13" t="s">
        <v>316</v>
      </c>
      <c r="G23" s="13" t="s">
        <v>353</v>
      </c>
      <c r="H23" s="13"/>
      <c r="I23" s="13" t="s">
        <v>318</v>
      </c>
      <c r="J23" s="13" t="s">
        <v>354</v>
      </c>
    </row>
    <row r="24" spans="1:10" ht="23.1" customHeight="1">
      <c r="A24" s="236"/>
      <c r="B24" s="237" t="s">
        <v>340</v>
      </c>
      <c r="C24" s="13" t="s">
        <v>313</v>
      </c>
      <c r="D24" s="13" t="s">
        <v>314</v>
      </c>
      <c r="E24" s="13" t="s">
        <v>355</v>
      </c>
      <c r="F24" s="13" t="s">
        <v>298</v>
      </c>
      <c r="G24" s="13" t="s">
        <v>83</v>
      </c>
      <c r="H24" s="13" t="s">
        <v>300</v>
      </c>
      <c r="I24" s="13" t="s">
        <v>301</v>
      </c>
      <c r="J24" s="13" t="s">
        <v>356</v>
      </c>
    </row>
    <row r="25" spans="1:10" ht="23.1" customHeight="1">
      <c r="A25" s="236"/>
      <c r="B25" s="237" t="s">
        <v>340</v>
      </c>
      <c r="C25" s="13" t="s">
        <v>313</v>
      </c>
      <c r="D25" s="13" t="s">
        <v>314</v>
      </c>
      <c r="E25" s="13" t="s">
        <v>357</v>
      </c>
      <c r="F25" s="13" t="s">
        <v>316</v>
      </c>
      <c r="G25" s="13" t="s">
        <v>358</v>
      </c>
      <c r="H25" s="13" t="s">
        <v>306</v>
      </c>
      <c r="I25" s="13" t="s">
        <v>318</v>
      </c>
      <c r="J25" s="13" t="s">
        <v>359</v>
      </c>
    </row>
    <row r="26" spans="1:10" ht="23.1" customHeight="1">
      <c r="A26" s="236"/>
      <c r="B26" s="237" t="s">
        <v>340</v>
      </c>
      <c r="C26" s="13" t="s">
        <v>320</v>
      </c>
      <c r="D26" s="13" t="s">
        <v>321</v>
      </c>
      <c r="E26" s="13" t="s">
        <v>360</v>
      </c>
      <c r="F26" s="13" t="s">
        <v>298</v>
      </c>
      <c r="G26" s="13" t="s">
        <v>305</v>
      </c>
      <c r="H26" s="13" t="s">
        <v>306</v>
      </c>
      <c r="I26" s="13" t="s">
        <v>301</v>
      </c>
      <c r="J26" s="13" t="s">
        <v>361</v>
      </c>
    </row>
    <row r="27" spans="1:10" ht="23.1" customHeight="1">
      <c r="A27" s="236" t="s">
        <v>279</v>
      </c>
      <c r="B27" s="237" t="s">
        <v>362</v>
      </c>
      <c r="C27" s="13" t="s">
        <v>295</v>
      </c>
      <c r="D27" s="13" t="s">
        <v>296</v>
      </c>
      <c r="E27" s="13" t="s">
        <v>363</v>
      </c>
      <c r="F27" s="13" t="s">
        <v>316</v>
      </c>
      <c r="G27" s="13" t="s">
        <v>364</v>
      </c>
      <c r="H27" s="13" t="s">
        <v>306</v>
      </c>
      <c r="I27" s="13" t="s">
        <v>301</v>
      </c>
      <c r="J27" s="13" t="s">
        <v>365</v>
      </c>
    </row>
    <row r="28" spans="1:10" ht="23.1" customHeight="1">
      <c r="A28" s="236"/>
      <c r="B28" s="237" t="s">
        <v>362</v>
      </c>
      <c r="C28" s="13" t="s">
        <v>295</v>
      </c>
      <c r="D28" s="13" t="s">
        <v>303</v>
      </c>
      <c r="E28" s="13" t="s">
        <v>366</v>
      </c>
      <c r="F28" s="13" t="s">
        <v>316</v>
      </c>
      <c r="G28" s="13" t="s">
        <v>366</v>
      </c>
      <c r="H28" s="13"/>
      <c r="I28" s="13" t="s">
        <v>318</v>
      </c>
      <c r="J28" s="13" t="s">
        <v>367</v>
      </c>
    </row>
    <row r="29" spans="1:10" ht="23.1" customHeight="1">
      <c r="A29" s="236"/>
      <c r="B29" s="237" t="s">
        <v>362</v>
      </c>
      <c r="C29" s="13" t="s">
        <v>295</v>
      </c>
      <c r="D29" s="13" t="s">
        <v>331</v>
      </c>
      <c r="E29" s="13" t="s">
        <v>368</v>
      </c>
      <c r="F29" s="13" t="s">
        <v>310</v>
      </c>
      <c r="G29" s="13" t="s">
        <v>369</v>
      </c>
      <c r="H29" s="13" t="s">
        <v>370</v>
      </c>
      <c r="I29" s="13" t="s">
        <v>301</v>
      </c>
      <c r="J29" s="13" t="s">
        <v>371</v>
      </c>
    </row>
    <row r="30" spans="1:10" ht="23.1" customHeight="1">
      <c r="A30" s="236"/>
      <c r="B30" s="237" t="s">
        <v>362</v>
      </c>
      <c r="C30" s="13" t="s">
        <v>313</v>
      </c>
      <c r="D30" s="13" t="s">
        <v>372</v>
      </c>
      <c r="E30" s="13" t="s">
        <v>373</v>
      </c>
      <c r="F30" s="13" t="s">
        <v>298</v>
      </c>
      <c r="G30" s="13" t="s">
        <v>374</v>
      </c>
      <c r="H30" s="13" t="s">
        <v>311</v>
      </c>
      <c r="I30" s="13" t="s">
        <v>301</v>
      </c>
      <c r="J30" s="13" t="s">
        <v>375</v>
      </c>
    </row>
    <row r="31" spans="1:10" ht="39" customHeight="1">
      <c r="A31" s="236"/>
      <c r="B31" s="237" t="s">
        <v>362</v>
      </c>
      <c r="C31" s="13" t="s">
        <v>313</v>
      </c>
      <c r="D31" s="13" t="s">
        <v>314</v>
      </c>
      <c r="E31" s="13" t="s">
        <v>376</v>
      </c>
      <c r="F31" s="13" t="s">
        <v>316</v>
      </c>
      <c r="G31" s="13" t="s">
        <v>377</v>
      </c>
      <c r="H31" s="13"/>
      <c r="I31" s="13" t="s">
        <v>318</v>
      </c>
      <c r="J31" s="13" t="s">
        <v>378</v>
      </c>
    </row>
    <row r="32" spans="1:10" ht="23.1" customHeight="1">
      <c r="A32" s="236"/>
      <c r="B32" s="237" t="s">
        <v>362</v>
      </c>
      <c r="C32" s="13" t="s">
        <v>320</v>
      </c>
      <c r="D32" s="13" t="s">
        <v>321</v>
      </c>
      <c r="E32" s="13" t="s">
        <v>379</v>
      </c>
      <c r="F32" s="13" t="s">
        <v>298</v>
      </c>
      <c r="G32" s="13" t="s">
        <v>305</v>
      </c>
      <c r="H32" s="13" t="s">
        <v>306</v>
      </c>
      <c r="I32" s="13" t="s">
        <v>301</v>
      </c>
      <c r="J32" s="13" t="s">
        <v>380</v>
      </c>
    </row>
    <row r="33" spans="1:10" ht="23.1" customHeight="1">
      <c r="A33" s="236" t="s">
        <v>281</v>
      </c>
      <c r="B33" s="237" t="s">
        <v>381</v>
      </c>
      <c r="C33" s="13" t="s">
        <v>295</v>
      </c>
      <c r="D33" s="13" t="s">
        <v>296</v>
      </c>
      <c r="E33" s="13" t="s">
        <v>382</v>
      </c>
      <c r="F33" s="13" t="s">
        <v>298</v>
      </c>
      <c r="G33" s="13" t="s">
        <v>383</v>
      </c>
      <c r="H33" s="13" t="s">
        <v>326</v>
      </c>
      <c r="I33" s="13" t="s">
        <v>301</v>
      </c>
      <c r="J33" s="13" t="s">
        <v>384</v>
      </c>
    </row>
    <row r="34" spans="1:10" ht="23.1" customHeight="1">
      <c r="A34" s="236"/>
      <c r="B34" s="237" t="s">
        <v>381</v>
      </c>
      <c r="C34" s="13" t="s">
        <v>295</v>
      </c>
      <c r="D34" s="13" t="s">
        <v>296</v>
      </c>
      <c r="E34" s="13" t="s">
        <v>385</v>
      </c>
      <c r="F34" s="13" t="s">
        <v>298</v>
      </c>
      <c r="G34" s="13" t="s">
        <v>383</v>
      </c>
      <c r="H34" s="13" t="s">
        <v>326</v>
      </c>
      <c r="I34" s="13" t="s">
        <v>301</v>
      </c>
      <c r="J34" s="13" t="s">
        <v>386</v>
      </c>
    </row>
    <row r="35" spans="1:10" ht="23.1" customHeight="1">
      <c r="A35" s="236"/>
      <c r="B35" s="237" t="s">
        <v>381</v>
      </c>
      <c r="C35" s="13" t="s">
        <v>295</v>
      </c>
      <c r="D35" s="13" t="s">
        <v>303</v>
      </c>
      <c r="E35" s="13" t="s">
        <v>387</v>
      </c>
      <c r="F35" s="13" t="s">
        <v>316</v>
      </c>
      <c r="G35" s="13" t="s">
        <v>388</v>
      </c>
      <c r="H35" s="13"/>
      <c r="I35" s="13" t="s">
        <v>318</v>
      </c>
      <c r="J35" s="13" t="s">
        <v>389</v>
      </c>
    </row>
    <row r="36" spans="1:10" ht="23.1" customHeight="1">
      <c r="A36" s="236"/>
      <c r="B36" s="237" t="s">
        <v>381</v>
      </c>
      <c r="C36" s="13" t="s">
        <v>295</v>
      </c>
      <c r="D36" s="13" t="s">
        <v>331</v>
      </c>
      <c r="E36" s="13" t="s">
        <v>390</v>
      </c>
      <c r="F36" s="13" t="s">
        <v>316</v>
      </c>
      <c r="G36" s="13" t="s">
        <v>391</v>
      </c>
      <c r="H36" s="13"/>
      <c r="I36" s="13" t="s">
        <v>318</v>
      </c>
      <c r="J36" s="13" t="s">
        <v>392</v>
      </c>
    </row>
    <row r="37" spans="1:10" ht="23.1" customHeight="1">
      <c r="A37" s="236"/>
      <c r="B37" s="237" t="s">
        <v>381</v>
      </c>
      <c r="C37" s="13" t="s">
        <v>313</v>
      </c>
      <c r="D37" s="13" t="s">
        <v>372</v>
      </c>
      <c r="E37" s="13" t="s">
        <v>393</v>
      </c>
      <c r="F37" s="13" t="s">
        <v>298</v>
      </c>
      <c r="G37" s="13" t="s">
        <v>394</v>
      </c>
      <c r="H37" s="13" t="s">
        <v>311</v>
      </c>
      <c r="I37" s="13" t="s">
        <v>301</v>
      </c>
      <c r="J37" s="13" t="s">
        <v>395</v>
      </c>
    </row>
    <row r="38" spans="1:10" ht="23.1" customHeight="1">
      <c r="A38" s="236"/>
      <c r="B38" s="237" t="s">
        <v>381</v>
      </c>
      <c r="C38" s="13" t="s">
        <v>313</v>
      </c>
      <c r="D38" s="13" t="s">
        <v>372</v>
      </c>
      <c r="E38" s="13" t="s">
        <v>396</v>
      </c>
      <c r="F38" s="13" t="s">
        <v>298</v>
      </c>
      <c r="G38" s="13" t="s">
        <v>397</v>
      </c>
      <c r="H38" s="13" t="s">
        <v>311</v>
      </c>
      <c r="I38" s="13" t="s">
        <v>301</v>
      </c>
      <c r="J38" s="13" t="s">
        <v>398</v>
      </c>
    </row>
    <row r="39" spans="1:10" ht="23.1" customHeight="1">
      <c r="A39" s="236"/>
      <c r="B39" s="237" t="s">
        <v>381</v>
      </c>
      <c r="C39" s="13" t="s">
        <v>313</v>
      </c>
      <c r="D39" s="13" t="s">
        <v>314</v>
      </c>
      <c r="E39" s="13" t="s">
        <v>399</v>
      </c>
      <c r="F39" s="13" t="s">
        <v>316</v>
      </c>
      <c r="G39" s="13" t="s">
        <v>400</v>
      </c>
      <c r="H39" s="13"/>
      <c r="I39" s="13" t="s">
        <v>318</v>
      </c>
      <c r="J39" s="13" t="s">
        <v>401</v>
      </c>
    </row>
    <row r="40" spans="1:10" ht="23.1" customHeight="1">
      <c r="A40" s="236"/>
      <c r="B40" s="237" t="s">
        <v>381</v>
      </c>
      <c r="C40" s="13" t="s">
        <v>320</v>
      </c>
      <c r="D40" s="13" t="s">
        <v>321</v>
      </c>
      <c r="E40" s="13" t="s">
        <v>402</v>
      </c>
      <c r="F40" s="13" t="s">
        <v>298</v>
      </c>
      <c r="G40" s="13" t="s">
        <v>305</v>
      </c>
      <c r="H40" s="13" t="s">
        <v>306</v>
      </c>
      <c r="I40" s="13" t="s">
        <v>301</v>
      </c>
      <c r="J40" s="13" t="s">
        <v>403</v>
      </c>
    </row>
    <row r="41" spans="1:10" ht="23.1" customHeight="1">
      <c r="A41" s="236" t="s">
        <v>277</v>
      </c>
      <c r="B41" s="237" t="s">
        <v>404</v>
      </c>
      <c r="C41" s="13" t="s">
        <v>295</v>
      </c>
      <c r="D41" s="13" t="s">
        <v>296</v>
      </c>
      <c r="E41" s="13" t="s">
        <v>405</v>
      </c>
      <c r="F41" s="13" t="s">
        <v>298</v>
      </c>
      <c r="G41" s="13" t="s">
        <v>406</v>
      </c>
      <c r="H41" s="13" t="s">
        <v>326</v>
      </c>
      <c r="I41" s="13" t="s">
        <v>301</v>
      </c>
      <c r="J41" s="13" t="s">
        <v>407</v>
      </c>
    </row>
    <row r="42" spans="1:10" ht="23.1" customHeight="1">
      <c r="A42" s="236"/>
      <c r="B42" s="237" t="s">
        <v>404</v>
      </c>
      <c r="C42" s="13" t="s">
        <v>295</v>
      </c>
      <c r="D42" s="13" t="s">
        <v>296</v>
      </c>
      <c r="E42" s="13" t="s">
        <v>408</v>
      </c>
      <c r="F42" s="13" t="s">
        <v>316</v>
      </c>
      <c r="G42" s="13" t="s">
        <v>364</v>
      </c>
      <c r="H42" s="13" t="s">
        <v>306</v>
      </c>
      <c r="I42" s="13" t="s">
        <v>301</v>
      </c>
      <c r="J42" s="13" t="s">
        <v>409</v>
      </c>
    </row>
    <row r="43" spans="1:10" ht="23.1" customHeight="1">
      <c r="A43" s="236"/>
      <c r="B43" s="237" t="s">
        <v>404</v>
      </c>
      <c r="C43" s="13" t="s">
        <v>295</v>
      </c>
      <c r="D43" s="13" t="s">
        <v>303</v>
      </c>
      <c r="E43" s="13" t="s">
        <v>410</v>
      </c>
      <c r="F43" s="13" t="s">
        <v>316</v>
      </c>
      <c r="G43" s="13" t="s">
        <v>305</v>
      </c>
      <c r="H43" s="13" t="s">
        <v>306</v>
      </c>
      <c r="I43" s="13" t="s">
        <v>301</v>
      </c>
      <c r="J43" s="13" t="s">
        <v>411</v>
      </c>
    </row>
    <row r="44" spans="1:10" ht="23.1" customHeight="1">
      <c r="A44" s="236"/>
      <c r="B44" s="237" t="s">
        <v>404</v>
      </c>
      <c r="C44" s="13" t="s">
        <v>295</v>
      </c>
      <c r="D44" s="13" t="s">
        <v>303</v>
      </c>
      <c r="E44" s="13" t="s">
        <v>412</v>
      </c>
      <c r="F44" s="13" t="s">
        <v>298</v>
      </c>
      <c r="G44" s="13" t="s">
        <v>305</v>
      </c>
      <c r="H44" s="13" t="s">
        <v>306</v>
      </c>
      <c r="I44" s="13" t="s">
        <v>301</v>
      </c>
      <c r="J44" s="13" t="s">
        <v>413</v>
      </c>
    </row>
    <row r="45" spans="1:10" ht="23.1" customHeight="1">
      <c r="A45" s="236"/>
      <c r="B45" s="237" t="s">
        <v>404</v>
      </c>
      <c r="C45" s="13" t="s">
        <v>295</v>
      </c>
      <c r="D45" s="13" t="s">
        <v>331</v>
      </c>
      <c r="E45" s="13" t="s">
        <v>352</v>
      </c>
      <c r="F45" s="13" t="s">
        <v>316</v>
      </c>
      <c r="G45" s="13" t="s">
        <v>414</v>
      </c>
      <c r="H45" s="13"/>
      <c r="I45" s="13" t="s">
        <v>318</v>
      </c>
      <c r="J45" s="13" t="s">
        <v>415</v>
      </c>
    </row>
    <row r="46" spans="1:10" ht="23.1" customHeight="1">
      <c r="A46" s="236"/>
      <c r="B46" s="237" t="s">
        <v>404</v>
      </c>
      <c r="C46" s="13" t="s">
        <v>313</v>
      </c>
      <c r="D46" s="13" t="s">
        <v>372</v>
      </c>
      <c r="E46" s="13" t="s">
        <v>416</v>
      </c>
      <c r="F46" s="13" t="s">
        <v>316</v>
      </c>
      <c r="G46" s="13" t="s">
        <v>417</v>
      </c>
      <c r="H46" s="13"/>
      <c r="I46" s="13" t="s">
        <v>318</v>
      </c>
      <c r="J46" s="13" t="s">
        <v>418</v>
      </c>
    </row>
    <row r="47" spans="1:10" ht="23.1" customHeight="1">
      <c r="A47" s="236"/>
      <c r="B47" s="237" t="s">
        <v>404</v>
      </c>
      <c r="C47" s="13" t="s">
        <v>313</v>
      </c>
      <c r="D47" s="13" t="s">
        <v>314</v>
      </c>
      <c r="E47" s="13" t="s">
        <v>419</v>
      </c>
      <c r="F47" s="13" t="s">
        <v>316</v>
      </c>
      <c r="G47" s="13" t="s">
        <v>420</v>
      </c>
      <c r="H47" s="13"/>
      <c r="I47" s="13" t="s">
        <v>318</v>
      </c>
      <c r="J47" s="13" t="s">
        <v>420</v>
      </c>
    </row>
    <row r="48" spans="1:10" ht="23.1" customHeight="1">
      <c r="A48" s="236"/>
      <c r="B48" s="237" t="s">
        <v>404</v>
      </c>
      <c r="C48" s="13" t="s">
        <v>320</v>
      </c>
      <c r="D48" s="13" t="s">
        <v>321</v>
      </c>
      <c r="E48" s="13" t="s">
        <v>338</v>
      </c>
      <c r="F48" s="13" t="s">
        <v>298</v>
      </c>
      <c r="G48" s="13" t="s">
        <v>305</v>
      </c>
      <c r="H48" s="13" t="s">
        <v>306</v>
      </c>
      <c r="I48" s="13" t="s">
        <v>301</v>
      </c>
      <c r="J48" s="13" t="s">
        <v>421</v>
      </c>
    </row>
  </sheetData>
  <mergeCells count="14">
    <mergeCell ref="A27:A32"/>
    <mergeCell ref="A33:A40"/>
    <mergeCell ref="A41:A48"/>
    <mergeCell ref="B9:B13"/>
    <mergeCell ref="B14:B18"/>
    <mergeCell ref="B19:B26"/>
    <mergeCell ref="B27:B32"/>
    <mergeCell ref="B33:B40"/>
    <mergeCell ref="B41:B48"/>
    <mergeCell ref="A3:J3"/>
    <mergeCell ref="A4:H4"/>
    <mergeCell ref="A9:A13"/>
    <mergeCell ref="A14:A18"/>
    <mergeCell ref="A19:A26"/>
  </mergeCells>
  <phoneticPr fontId="25" type="noConversion"/>
  <printOptions horizontalCentered="1"/>
  <pageMargins left="0.96" right="0.96" top="0.72" bottom="0.72" header="0" footer="0"/>
  <pageSetup paperSize="9" scale="41"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18</vt:i4>
      </vt:variant>
      <vt:variant>
        <vt:lpstr>命名范围</vt:lpstr>
      </vt:variant>
      <vt:variant>
        <vt:i4>17</vt:i4>
      </vt:variant>
    </vt:vector>
  </HeadingPairs>
  <TitlesOfParts>
    <vt:vector size="35"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XSD</cp:lastModifiedBy>
  <dcterms:created xsi:type="dcterms:W3CDTF">2025-02-06T07:09:00Z</dcterms:created>
  <dcterms:modified xsi:type="dcterms:W3CDTF">2025-03-12T02:25:57Z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2052-11.8.6.11825</vt:lpwstr>
  </property>
</Properties>
</file>