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7" r:id="rId13"/>
    <sheet name="对下转移支付绩效目标表09-2" sheetId="18" r:id="rId14"/>
    <sheet name="新增资产配置表10" sheetId="13" r:id="rId15"/>
    <sheet name="上级转移支付补助项目支出预算表11" sheetId="14" r:id="rId16"/>
    <sheet name="部门项目中期规划预算表12" sheetId="15" r:id="rId17"/>
    <sheet name="部门整体支出绩效目标表13" sheetId="16" r:id="rId18"/>
  </sheets>
  <definedNames>
    <definedName name="_xlnm.Print_Titles" localSheetId="2">'部门支出预算表01-3'!$3:$7</definedName>
    <definedName name="_xlnm.Print_Titles" localSheetId="6">部门基本支出预算表04!$3:$9</definedName>
    <definedName name="_xlnm.Print_Titles" localSheetId="8">'部门项目支出绩效目标表05-2'!$3:$6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</definedNames>
  <calcPr calcId="144525"/>
</workbook>
</file>

<file path=xl/sharedStrings.xml><?xml version="1.0" encoding="utf-8"?>
<sst xmlns="http://schemas.openxmlformats.org/spreadsheetml/2006/main" count="1294" uniqueCount="430">
  <si>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</si>
  <si>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</si>
  <si>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</si>
  <si>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</si>
  <si>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</si>
  <si>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</si>
  <si>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</si>
  <si>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</si>
  <si>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</si>
  <si>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</si>
  <si>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</si>
  <si>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</si>
  <si>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</si>
  <si>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</si>
  <si>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</si>
  <si>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</si>
  <si>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</si>
  <si>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</si>
  <si>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</si>
  <si>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</si>
  <si>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</si>
  <si>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</si>
  <si>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</si>
  <si>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</si>
  <si>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</si>
  <si>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</si>
  <si>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</si>
  <si>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</si>
  <si>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</si>
  <si>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</si>
  <si>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</si>
  <si>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</si>
  <si>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</si>
  <si>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</si>
  <si>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</si>
  <si>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</si>
  <si>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</si>
  <si>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</si>
  <si>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</si>
  <si>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</si>
  <si>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</si>
  <si>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</si>
  <si>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</si>
  <si>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</si>
  <si>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</si>
  <si>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</si>
  <si>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</si>
  <si>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</si>
  <si>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</si>
  <si>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</si>
  <si>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</si>
  <si>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</si>
  <si>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</si>
  <si>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</si>
  <si>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</si>
  <si>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</si>
  <si>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</si>
  <si>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</si>
  <si>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</si>
  <si>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</si>
  <si>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</si>
  <si>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</si>
  <si>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</si>
  <si>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</si>
  <si>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</si>
  <si>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</si>
  <si>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</si>
  <si>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</si>
  <si>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117001</t>
  </si>
  <si>
    <t>昆明市晋宁区人力资源和社会保障局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</si>
  <si>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</si>
  <si>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</si>
  <si>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</si>
  <si>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</si>
  <si>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</si>
  <si>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</si>
  <si>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</si>
  <si>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</si>
  <si>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</si>
  <si>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</si>
  <si>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</si>
  <si>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</si>
  <si>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</si>
  <si>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</si>
  <si>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</si>
  <si>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</si>
  <si>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</si>
  <si>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</si>
  <si>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</si>
  <si>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</si>
  <si>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</si>
  <si>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</si>
  <si>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</si>
  <si>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</si>
  <si>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</si>
  <si>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</si>
  <si>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</si>
  <si>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</si>
  <si>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20801</t>
  </si>
  <si>
    <t>人力资源和社会保障管理事务</t>
  </si>
  <si>
    <t>2080101</t>
  </si>
  <si>
    <t>行政运行</t>
  </si>
  <si>
    <t>2080102</t>
  </si>
  <si>
    <t>一般行政管理事务</t>
  </si>
  <si>
    <t>2080107</t>
  </si>
  <si>
    <t>社会保险业务管理事务</t>
  </si>
  <si>
    <t>2080108</t>
  </si>
  <si>
    <t>信息化建设</t>
  </si>
  <si>
    <t>2080150</t>
  </si>
  <si>
    <t>事业运行</t>
  </si>
  <si>
    <t>2080199</t>
  </si>
  <si>
    <t>其他人力资源和社会保障管理事务支出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</si>
  <si>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</si>
  <si>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</si>
  <si>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</si>
  <si>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</si>
  <si>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</si>
  <si>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</si>
  <si>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</si>
  <si>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</si>
  <si>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</si>
  <si>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</si>
  <si>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</si>
  <si>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</si>
  <si>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</si>
  <si>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</si>
  <si>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</si>
  <si>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</si>
  <si>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</si>
  <si>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</si>
  <si>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</si>
  <si>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</si>
  <si>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</si>
  <si>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</si>
  <si>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</si>
  <si>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</si>
  <si>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</si>
  <si>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</si>
  <si>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</si>
  <si>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</si>
  <si>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</si>
  <si>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</si>
  <si>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</si>
  <si>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</si>
  <si>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</si>
  <si>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</si>
  <si>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</t>
  </si>
  <si>
    <t>（一）一般公共服务支出</t>
  </si>
  <si>
    <t>（二）政府性基金预算</t>
  </si>
  <si>
    <t>（二）外交支出</t>
  </si>
  <si>
    <t>（三）国有资本经营预算</t>
  </si>
  <si>
    <t>（三）国防支出</t>
  </si>
  <si>
    <t>二、上年结转结余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</si>
  <si>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</si>
  <si>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</si>
  <si>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</si>
  <si>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</si>
  <si>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</si>
  <si>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</si>
  <si>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</si>
  <si>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</si>
  <si>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</si>
  <si>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</si>
  <si>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</si>
  <si>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</si>
  <si>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</si>
  <si>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</si>
  <si>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</si>
  <si>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</si>
  <si>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</si>
  <si>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</si>
  <si>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</si>
  <si>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</si>
  <si>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</si>
  <si>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</si>
  <si>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</si>
  <si>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</si>
  <si>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</si>
  <si>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</si>
  <si>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</si>
  <si>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</si>
  <si>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</si>
  <si>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</si>
  <si>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</si>
  <si>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</si>
  <si>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</si>
  <si>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</si>
  <si>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</si>
  <si>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</si>
  <si>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</si>
  <si>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</si>
  <si>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</si>
  <si>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</si>
  <si>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</si>
  <si>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</si>
  <si>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</si>
  <si>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</si>
  <si>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</si>
  <si>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</si>
  <si>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</si>
  <si>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</si>
  <si>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</si>
  <si>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</si>
  <si>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</si>
  <si>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</si>
  <si>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</si>
  <si>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</si>
  <si>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</si>
  <si>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530122210000000003944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</si>
  <si>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</si>
  <si>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</si>
  <si>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</si>
  <si>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</si>
  <si>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</si>
  <si>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</si>
  <si>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</si>
  <si>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530122210000000003945</t>
  </si>
  <si>
    <t>事业人员支出工资</t>
  </si>
  <si>
    <t>30107</t>
  </si>
  <si>
    <t>绩效工资</t>
  </si>
  <si>
    <t>530122210000000003946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</si>
  <si>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</si>
  <si>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</si>
  <si>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</si>
  <si>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</si>
  <si>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</si>
  <si>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</si>
  <si>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</si>
  <si>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</si>
  <si>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</si>
  <si>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530122210000000003947</t>
  </si>
  <si>
    <t>30113</t>
  </si>
  <si>
    <t>530122210000000003948</t>
  </si>
  <si>
    <t>对个人和家庭的补助</t>
  </si>
  <si>
    <t>30305</t>
  </si>
  <si>
    <t>生活补助</t>
  </si>
  <si>
    <t>530122210000000003949</t>
  </si>
  <si>
    <t>公车购置及运维费</t>
  </si>
  <si>
    <t>30231</t>
  </si>
  <si>
    <t>公务用车运行维护费</t>
  </si>
  <si>
    <t>530122210000000003950</t>
  </si>
  <si>
    <t>30217</t>
  </si>
  <si>
    <t>530122210000000003951</t>
  </si>
  <si>
    <t>公务交通补贴</t>
  </si>
  <si>
    <t>30239</t>
  </si>
  <si>
    <t>其他交通费用</t>
  </si>
  <si>
    <t>530122210000000003952</t>
  </si>
  <si>
    <t>工会经费</t>
  </si>
  <si>
    <t>30228</t>
  </si>
  <si>
    <t>530122210000000003953</t>
  </si>
  <si>
    <t>一般公用经费</t>
  </si>
  <si>
    <t>30201</t>
  </si>
  <si>
    <t>办公费</t>
  </si>
  <si>
    <t>30211</t>
  </si>
  <si>
    <t>差旅费</t>
  </si>
  <si>
    <t>30227</t>
  </si>
  <si>
    <t>委托业务费</t>
  </si>
  <si>
    <t>30229</t>
  </si>
  <si>
    <t>福利费</t>
  </si>
  <si>
    <t>530122231100001205939</t>
  </si>
  <si>
    <t>离退休人员支出</t>
  </si>
  <si>
    <t>530122231100001439729</t>
  </si>
  <si>
    <t>行政人员绩效奖励</t>
  </si>
  <si>
    <t>530122231100001439731</t>
  </si>
  <si>
    <t>事业人员绩效奖励</t>
  </si>
  <si>
    <t>530122241100002284062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</si>
  <si>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</si>
  <si>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</si>
  <si>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</si>
  <si>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</si>
  <si>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</si>
  <si>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</si>
  <si>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</si>
  <si>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</si>
  <si>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</si>
  <si>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</si>
  <si>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</si>
  <si>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530122200000000000490</t>
  </si>
  <si>
    <t>劳动保障监察服务平台网络维护补助经费</t>
  </si>
  <si>
    <t>30213</t>
  </si>
  <si>
    <t>维修（护）费</t>
  </si>
  <si>
    <t>530122200000000000701</t>
  </si>
  <si>
    <t>社会保险基金安全评估经费</t>
  </si>
  <si>
    <t>530122221100000877094</t>
  </si>
  <si>
    <t>（市级）人力资源社会保障基本情况调查补助资金</t>
  </si>
  <si>
    <t>530122221100000903123</t>
  </si>
  <si>
    <t>（区级）个税手续经费</t>
  </si>
  <si>
    <t>530122231100001626372</t>
  </si>
  <si>
    <t>利息收入资金</t>
  </si>
  <si>
    <t>530122231100001977368</t>
  </si>
  <si>
    <t>行政诉讼案件律师代理经费</t>
  </si>
  <si>
    <t>530122241100002248026</t>
  </si>
  <si>
    <t>事业单位公开面试招聘工作经费</t>
  </si>
  <si>
    <t>530122241100002248147</t>
  </si>
  <si>
    <t>“三支一扶”人员计划招募面试工作经费</t>
  </si>
  <si>
    <t>民生类</t>
  </si>
  <si>
    <t>530122200000000000692</t>
  </si>
  <si>
    <t>“三支一扶”人员区级配套补助资金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</si>
  <si>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</si>
  <si>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</si>
  <si>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</si>
  <si>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</si>
  <si>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</si>
  <si>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</si>
  <si>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</si>
  <si>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</si>
  <si>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</si>
  <si>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</si>
  <si>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支付行政诉讼案件律师代理费</t>
  </si>
  <si>
    <t>产出指标</t>
  </si>
  <si>
    <t>数量指标</t>
  </si>
  <si>
    <t>行政诉讼案件律师代理案件</t>
  </si>
  <si>
    <t>=</t>
  </si>
  <si>
    <t>件</t>
  </si>
  <si>
    <t>定量指标</t>
  </si>
  <si>
    <t>效益指标</t>
  </si>
  <si>
    <t>社会效益</t>
  </si>
  <si>
    <t>100</t>
  </si>
  <si>
    <t>%</t>
  </si>
  <si>
    <t>定性指标</t>
  </si>
  <si>
    <t>满意度指标</t>
  </si>
  <si>
    <t>服务对象满意度</t>
  </si>
  <si>
    <t>90</t>
  </si>
  <si>
    <t>利息收入</t>
  </si>
  <si>
    <t>8.03</t>
  </si>
  <si>
    <t>元</t>
  </si>
  <si>
    <t>实现全省举报投诉信息的统一登记、流转、受理、调查、处理、督办和复查。为劳动者提供公开、便捷、高校的劳动保障监察支付服务，切实维护劳动者合法权益，构建和谐劳动关系。</t>
  </si>
  <si>
    <t>质量指标</t>
  </si>
  <si>
    <t>&gt;=</t>
  </si>
  <si>
    <t>为劳动者提供公开、便捷、高校的劳动保障监察支付服务，切实维护</t>
  </si>
  <si>
    <t>年</t>
  </si>
  <si>
    <t>为劳动者提供公开、便捷、高校的劳动保障监察支付服务，切实维护劳动者合法权益，构建和谐劳动关系。</t>
  </si>
  <si>
    <t>社会效益指标</t>
  </si>
  <si>
    <t>服务对象满意度指标</t>
  </si>
  <si>
    <t>合理利用个税手续费</t>
  </si>
  <si>
    <t>为认真贯彻落实《关于做好2020年高校毕业生“三支一扶”计划实施工作的通知》（云人社通〔2020〕110号），引导鼓励高校毕业生到基层工作，解决基层一线人才紧缺问题。</t>
  </si>
  <si>
    <t>16</t>
  </si>
  <si>
    <t>人</t>
  </si>
  <si>
    <t>根据省、市文件精神，拨付“三支一扶”人员的社会保险费和工作生活补助，完善“三支一扶”人员待遇保障机制。</t>
  </si>
  <si>
    <t>服务对象满意指标</t>
  </si>
  <si>
    <t>完成“三支一扶”招录工作，并按时支付相关费用</t>
  </si>
  <si>
    <t>招录人数</t>
  </si>
  <si>
    <t>完成2024年事业单位人员招聘工作，并按时支付相关费用</t>
  </si>
  <si>
    <t>做好人力资源社会保障基本情况调查工作，为调查人员发放补助</t>
  </si>
  <si>
    <t>补助金额</t>
  </si>
  <si>
    <t>4750</t>
  </si>
  <si>
    <t>补助金额足额发放</t>
  </si>
  <si>
    <t>基本情况调查结果运用</t>
  </si>
  <si>
    <t>按规定开展基金监管，保证工作任务的完成，保障基金安全、完整。</t>
  </si>
  <si>
    <t>按规定开展基金监管，保证工作任务的完成，保障基金安全、完整</t>
  </si>
  <si>
    <t>根据《云南省人力资源和社会保障厅关于印发云南省2018年社会保险基金安全评估试点工作实施方案的通知》（云人社发【2018】14号及相关工作要求，将进一步巩固完善和深化全市社会保险基金安全评估工作。社会保险基金安全评估是加强基金风险防控，强化监督管理，促进完善政策制度规范经办服务提高精细化管理水平，提升基金安全程度的一项重要举措。具体实施方案为聘请第三方中介机构进行评估。</t>
  </si>
  <si>
    <t>元/人</t>
  </si>
  <si>
    <t>预算06表</t>
  </si>
  <si>
    <t>政府性基金预算支出预算表</t>
  </si>
  <si>
    <t>单位名称：昆明市发展和改革委员会</t>
  </si>
  <si>
    <t>政府性基金预算支出</t>
  </si>
  <si>
    <t>备注：我单位无政府性基金预算支出预算相关内容，该表以空表进行公开。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</si>
  <si>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</si>
  <si>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</si>
  <si>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</si>
  <si>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</si>
  <si>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</si>
  <si>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</si>
  <si>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</si>
  <si>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</si>
  <si>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</si>
  <si>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</si>
  <si>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</si>
  <si>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 1.当面向中小企业预留资金大于合计时，面向中小企业预留资金为三年预计数。</t>
  </si>
  <si>
    <t xml:space="preserve">       2.因没有符合政府集中采购目录和限额标准范围内的支出项目，我单位无部门政府采购预算相关内容，该表以空表进行公开。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</si>
  <si>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</si>
  <si>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</si>
  <si>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</si>
  <si>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</si>
  <si>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</si>
  <si>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</si>
  <si>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</si>
  <si>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备注：因没有符合政府采购服务的支出项目，我单位无政府购买服务预算相关内容，该表以空表进行公开。</t>
  </si>
  <si>
    <t>预算09-1表</t>
  </si>
  <si>
    <t>单位名称：昆明市晋宁区人力资源和社会保障局</t>
  </si>
  <si>
    <t>单位名称（项目）</t>
  </si>
  <si>
    <t>地区</t>
  </si>
  <si>
    <t>备注：我部门无对下转移支付预算，此表无数据。</t>
  </si>
  <si>
    <t>预算09-2表</t>
  </si>
  <si>
    <t>备注：我部门无对下转移支付绩效目标，此表无数据。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</si>
  <si>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</si>
  <si>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</si>
  <si>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</si>
  <si>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</si>
  <si>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</si>
  <si>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</si>
  <si>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</si>
  <si>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</si>
  <si>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 设备</t>
  </si>
  <si>
    <t>A02010105 台式计算机</t>
  </si>
  <si>
    <t>国产化替代电脑</t>
  </si>
  <si>
    <t>台</t>
  </si>
  <si>
    <t>预算11表</t>
  </si>
  <si>
    <t>上级补助</t>
  </si>
  <si>
    <t>备注：因我单位无提前下达的上级转移支付补助项目支出预算，该表以空表进行公开。</t>
  </si>
  <si>
    <t>预算12表</t>
  </si>
  <si>
    <t>项目级次</t>
  </si>
  <si>
    <t>311 专项业务类</t>
  </si>
  <si>
    <t>本级</t>
  </si>
  <si>
    <t>312 民生类</t>
  </si>
  <si>
    <t/>
  </si>
  <si>
    <t>预算13表</t>
  </si>
  <si>
    <t>部门编码</t>
  </si>
  <si>
    <t>部门名称</t>
  </si>
  <si>
    <t>内容</t>
  </si>
  <si>
    <t>说明</t>
  </si>
  <si>
    <t>部门总体目标</t>
  </si>
  <si>
    <t>部门职责</t>
  </si>
  <si>
    <t>根据三定方案归纳</t>
  </si>
  <si>
    <t>根据部门职责，中长期规划，各级党委，各级政府要求归纳</t>
  </si>
  <si>
    <t>部门年度目标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</si>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</sst>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  <numFmt numFmtId="177" formatCode="yyyy/mm/dd\ hh:mm:ss"/>
    <numFmt numFmtId="178" formatCode="#,##0.00;\-#,##0.00;;@"/>
    <numFmt numFmtId="179" formatCode="hh:mm:ss"/>
    <numFmt numFmtId="180" formatCode="#,##0;\-#,##0;;@"/>
  </numFmts>
  <fonts count="44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b/>
      <sz val="24"/>
      <color rgb="FF000000"/>
      <name val="宋体"/>
      <charset val="134"/>
    </font>
    <font>
      <sz val="10"/>
      <name val="Arial"/>
      <charset val="0"/>
    </font>
    <font>
      <sz val="10"/>
      <color indexed="8"/>
      <name val="宋体"/>
      <charset val="134"/>
    </font>
    <font>
      <b/>
      <sz val="24"/>
      <color rgb="FF000000"/>
      <name val="Times New Roman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2"/>
      <color theme="1"/>
      <name val="宋体"/>
      <charset val="134"/>
      <scheme val="minor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b/>
      <sz val="9"/>
      <color rgb="FF000000"/>
      <name val="宋体"/>
      <charset val="134"/>
    </font>
    <font>
      <sz val="9.75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4" fillId="18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32" fillId="0" borderId="1">
      <alignment horizontal="right" vertical="center"/>
    </xf>
    <xf numFmtId="0" fontId="25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32" fillId="0" borderId="1">
      <alignment horizontal="right" vertical="center"/>
    </xf>
    <xf numFmtId="0" fontId="36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37" fillId="12" borderId="18" applyNumberFormat="0" applyAlignment="0" applyProtection="0">
      <alignment vertical="center"/>
    </xf>
    <xf numFmtId="0" fontId="41" fillId="34" borderId="22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10" fontId="32" fillId="0" borderId="1">
      <alignment horizontal="right" vertical="center"/>
    </xf>
    <xf numFmtId="0" fontId="25" fillId="2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178" fontId="32" fillId="0" borderId="1">
      <alignment horizontal="right" vertical="center"/>
    </xf>
    <xf numFmtId="49" fontId="32" fillId="0" borderId="1">
      <alignment horizontal="left" vertical="center" wrapText="1"/>
    </xf>
    <xf numFmtId="178" fontId="32" fillId="0" borderId="1">
      <alignment horizontal="right" vertical="center"/>
    </xf>
    <xf numFmtId="179" fontId="32" fillId="0" borderId="1">
      <alignment horizontal="right" vertical="center"/>
    </xf>
    <xf numFmtId="180" fontId="32" fillId="0" borderId="1">
      <alignment horizontal="right" vertical="center"/>
    </xf>
    <xf numFmtId="0" fontId="43" fillId="0" borderId="0"/>
  </cellStyleXfs>
  <cellXfs count="285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57" applyNumberFormat="1" applyFont="1" applyFill="1" applyAlignment="1" applyProtection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" fontId="6" fillId="2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Border="1"/>
    <xf numFmtId="4" fontId="6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/>
    </xf>
    <xf numFmtId="0" fontId="9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/>
    </xf>
    <xf numFmtId="0" fontId="0" fillId="0" borderId="0" xfId="0" applyFont="1" applyFill="1" applyBorder="1"/>
    <xf numFmtId="49" fontId="7" fillId="0" borderId="0" xfId="0" applyNumberFormat="1" applyFont="1"/>
    <xf numFmtId="0" fontId="7" fillId="0" borderId="0" xfId="0" applyFont="1" applyAlignment="1" applyProtection="1">
      <alignment horizontal="right" vertical="center"/>
      <protection locked="0"/>
    </xf>
    <xf numFmtId="49" fontId="7" fillId="0" borderId="0" xfId="0" applyNumberFormat="1" applyFont="1" applyFill="1" applyBorder="1"/>
    <xf numFmtId="0" fontId="6" fillId="0" borderId="0" xfId="0" applyFont="1" applyFill="1" applyBorder="1" applyAlignment="1" applyProtection="1">
      <alignment horizontal="right" vertical="center"/>
      <protection locked="0"/>
    </xf>
    <xf numFmtId="0" fontId="12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7" fillId="0" borderId="0" xfId="0" applyFont="1" applyAlignment="1" applyProtection="1">
      <alignment horizontal="right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8" fontId="13" fillId="0" borderId="1" xfId="54" applyFont="1" applyAlignment="1">
      <alignment horizontal="left" vertical="center"/>
    </xf>
    <xf numFmtId="178" fontId="13" fillId="0" borderId="1" xfId="54" applyFont="1">
      <alignment horizontal="righ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178" fontId="13" fillId="0" borderId="1" xfId="0" applyNumberFormat="1" applyFont="1" applyBorder="1" applyAlignment="1">
      <alignment horizontal="right" vertical="center"/>
    </xf>
    <xf numFmtId="49" fontId="13" fillId="0" borderId="1" xfId="53" applyFont="1">
      <alignment horizontal="left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horizontal="right" vertical="top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top" wrapText="1"/>
      <protection locked="0"/>
    </xf>
    <xf numFmtId="0" fontId="14" fillId="0" borderId="0" xfId="0" applyFont="1" applyAlignment="1" applyProtection="1">
      <alignment vertical="top"/>
      <protection locked="0"/>
    </xf>
    <xf numFmtId="0" fontId="14" fillId="0" borderId="0" xfId="0" applyFont="1" applyAlignment="1">
      <alignment vertical="top"/>
    </xf>
    <xf numFmtId="0" fontId="6" fillId="0" borderId="0" xfId="0" applyFont="1" applyFill="1" applyBorder="1" applyAlignment="1" applyProtection="1">
      <alignment horizontal="right" vertical="top" wrapText="1"/>
      <protection locked="0"/>
    </xf>
    <xf numFmtId="0" fontId="14" fillId="0" borderId="0" xfId="0" applyFont="1" applyFill="1" applyBorder="1" applyAlignment="1" applyProtection="1">
      <alignment vertical="top"/>
      <protection locked="0"/>
    </xf>
    <xf numFmtId="0" fontId="14" fillId="0" borderId="0" xfId="0" applyFont="1" applyFill="1" applyBorder="1" applyAlignment="1">
      <alignment vertical="top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6" fillId="2" borderId="0" xfId="0" applyFont="1" applyFill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right" vertical="center"/>
      <protection locked="0"/>
    </xf>
    <xf numFmtId="0" fontId="7" fillId="2" borderId="0" xfId="0" applyFont="1" applyFill="1" applyAlignment="1" applyProtection="1">
      <alignment horizontal="right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right" vertical="center"/>
      <protection locked="0"/>
    </xf>
    <xf numFmtId="0" fontId="7" fillId="2" borderId="1" xfId="0" applyFont="1" applyFill="1" applyBorder="1" applyAlignment="1" applyProtection="1">
      <alignment horizontal="right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3" fontId="6" fillId="2" borderId="1" xfId="0" applyNumberFormat="1" applyFont="1" applyFill="1" applyBorder="1" applyAlignment="1" applyProtection="1">
      <alignment horizontal="right" vertical="center"/>
      <protection locked="0"/>
    </xf>
    <xf numFmtId="4" fontId="6" fillId="0" borderId="1" xfId="0" applyNumberFormat="1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right" vertical="center"/>
    </xf>
    <xf numFmtId="0" fontId="6" fillId="2" borderId="0" xfId="0" applyFont="1" applyFill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7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 applyProtection="1">
      <alignment horizontal="right"/>
      <protection locked="0"/>
    </xf>
    <xf numFmtId="0" fontId="9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  <protection locked="0"/>
    </xf>
    <xf numFmtId="178" fontId="13" fillId="0" borderId="1" xfId="0" applyNumberFormat="1" applyFont="1" applyFill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Font="1" applyBorder="1"/>
    <xf numFmtId="0" fontId="7" fillId="0" borderId="0" xfId="0" applyFont="1" applyAlignment="1">
      <alignment wrapText="1"/>
    </xf>
    <xf numFmtId="0" fontId="7" fillId="0" borderId="0" xfId="0" applyFont="1" applyProtection="1">
      <protection locked="0"/>
    </xf>
    <xf numFmtId="0" fontId="7" fillId="0" borderId="0" xfId="0" applyFont="1" applyBorder="1" applyAlignment="1">
      <alignment wrapText="1"/>
    </xf>
    <xf numFmtId="0" fontId="7" fillId="0" borderId="0" xfId="0" applyFont="1" applyBorder="1" applyProtection="1">
      <protection locked="0"/>
    </xf>
    <xf numFmtId="0" fontId="16" fillId="0" borderId="0" xfId="0" applyFont="1" applyAlignment="1">
      <alignment horizontal="center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Protection="1">
      <protection locked="0"/>
    </xf>
    <xf numFmtId="0" fontId="9" fillId="0" borderId="0" xfId="0" applyFont="1" applyAlignment="1">
      <alignment wrapText="1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>
      <alignment horizontal="left" vertical="center"/>
    </xf>
    <xf numFmtId="0" fontId="6" fillId="0" borderId="0" xfId="0" applyFont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>
      <alignment horizontal="left" vertical="center"/>
    </xf>
    <xf numFmtId="0" fontId="6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Border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right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/>
    </xf>
    <xf numFmtId="180" fontId="13" fillId="0" borderId="1" xfId="56" applyFont="1" applyAlignment="1">
      <alignment horizontal="center" vertical="center"/>
    </xf>
    <xf numFmtId="180" fontId="13" fillId="0" borderId="1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>
      <alignment horizontal="left" vertical="center"/>
    </xf>
    <xf numFmtId="178" fontId="13" fillId="0" borderId="0" xfId="0" applyNumberFormat="1" applyFont="1" applyBorder="1" applyAlignment="1">
      <alignment horizontal="left" vertical="center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Alignment="1">
      <alignment horizontal="right"/>
    </xf>
    <xf numFmtId="0" fontId="18" fillId="0" borderId="0" xfId="0" applyFont="1" applyAlignment="1" applyProtection="1">
      <alignment horizontal="right"/>
      <protection locked="0"/>
    </xf>
    <xf numFmtId="49" fontId="18" fillId="0" borderId="0" xfId="0" applyNumberFormat="1" applyFont="1" applyProtection="1">
      <protection locked="0"/>
    </xf>
    <xf numFmtId="0" fontId="7" fillId="0" borderId="0" xfId="0" applyFont="1" applyAlignment="1">
      <alignment horizontal="right"/>
    </xf>
    <xf numFmtId="0" fontId="18" fillId="0" borderId="0" xfId="0" applyFont="1" applyFill="1" applyBorder="1" applyAlignment="1" applyProtection="1">
      <alignment horizontal="right"/>
      <protection locked="0"/>
    </xf>
    <xf numFmtId="49" fontId="18" fillId="0" borderId="0" xfId="0" applyNumberFormat="1" applyFont="1" applyFill="1" applyBorder="1" applyProtection="1">
      <protection locked="0"/>
    </xf>
    <xf numFmtId="0" fontId="7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/>
      <protection locked="0"/>
    </xf>
    <xf numFmtId="49" fontId="9" fillId="0" borderId="5" xfId="0" applyNumberFormat="1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49" fontId="9" fillId="0" borderId="6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49" fontId="13" fillId="0" borderId="1" xfId="53" applyFont="1" applyAlignment="1">
      <alignment horizontal="left" vertical="center" wrapText="1" indent="1"/>
    </xf>
    <xf numFmtId="0" fontId="7" fillId="0" borderId="0" xfId="0" applyFont="1" applyAlignment="1">
      <alignment vertical="top"/>
    </xf>
    <xf numFmtId="0" fontId="7" fillId="0" borderId="0" xfId="0" applyFont="1" applyFill="1" applyBorder="1" applyAlignment="1">
      <alignment vertical="top"/>
    </xf>
    <xf numFmtId="0" fontId="9" fillId="0" borderId="6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Alignment="1" applyProtection="1">
      <alignment vertical="top"/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 applyProtection="1">
      <alignment vertical="top"/>
      <protection locked="0"/>
    </xf>
    <xf numFmtId="49" fontId="7" fillId="0" borderId="0" xfId="0" applyNumberFormat="1" applyFont="1" applyBorder="1" applyProtection="1"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/>
    <xf numFmtId="0" fontId="14" fillId="0" borderId="0" xfId="0" applyFont="1" applyFill="1" applyBorder="1" applyProtection="1">
      <protection locked="0"/>
    </xf>
    <xf numFmtId="0" fontId="6" fillId="0" borderId="0" xfId="0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8" xfId="0" applyFont="1" applyFill="1" applyBorder="1" applyAlignment="1" applyProtection="1">
      <alignment vertical="top" wrapText="1"/>
      <protection locked="0"/>
    </xf>
    <xf numFmtId="0" fontId="7" fillId="2" borderId="8" xfId="0" applyFont="1" applyFill="1" applyBorder="1" applyAlignment="1" applyProtection="1">
      <alignment horizontal="right" vertical="center" wrapText="1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4" fontId="6" fillId="2" borderId="1" xfId="0" applyNumberFormat="1" applyFont="1" applyFill="1" applyBorder="1" applyAlignment="1">
      <alignment horizontal="right" vertical="top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49" fontId="9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 applyProtection="1">
      <alignment horizontal="right" vertical="center" wrapText="1"/>
      <protection locked="0"/>
    </xf>
    <xf numFmtId="4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2"/>
    </xf>
    <xf numFmtId="0" fontId="7" fillId="0" borderId="0" xfId="0" applyFont="1" applyFill="1" applyBorder="1" applyAlignment="1" applyProtection="1">
      <alignment horizontal="right" vertical="center" wrapText="1"/>
      <protection locked="0"/>
    </xf>
    <xf numFmtId="0" fontId="14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21" fillId="0" borderId="1" xfId="0" applyFont="1" applyBorder="1" applyAlignment="1" applyProtection="1">
      <alignment horizontal="center" vertical="center" wrapText="1"/>
      <protection locked="0"/>
    </xf>
    <xf numFmtId="4" fontId="21" fillId="0" borderId="1" xfId="0" applyNumberFormat="1" applyFont="1" applyBorder="1" applyAlignment="1" applyProtection="1">
      <alignment horizontal="right" vertical="center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 indent="2"/>
    </xf>
    <xf numFmtId="0" fontId="6" fillId="2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Border="1"/>
    <xf numFmtId="0" fontId="6" fillId="0" borderId="0" xfId="0" applyFont="1" applyFill="1" applyAlignment="1" applyProtection="1">
      <alignment horizontal="right" vertical="center" wrapText="1"/>
      <protection locked="0"/>
    </xf>
    <xf numFmtId="0" fontId="15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/>
    </xf>
    <xf numFmtId="0" fontId="7" fillId="2" borderId="0" xfId="0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Alignment="1">
      <alignment horizontal="right" vertical="center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49" fontId="13" fillId="0" borderId="1" xfId="53" applyFont="1" applyAlignment="1">
      <alignment horizontal="center" vertical="center" wrapText="1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right" vertical="center" wrapText="1"/>
      <protection locked="0"/>
    </xf>
    <xf numFmtId="0" fontId="14" fillId="2" borderId="0" xfId="0" applyFont="1" applyFill="1" applyAlignment="1">
      <alignment horizontal="left" vertical="center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2" borderId="0" xfId="0" applyFont="1" applyFill="1" applyAlignment="1" quotePrefix="1">
      <alignment horizontal="right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常规 5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selection activeCell="B24" sqref="B24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88"/>
      <c r="B1" s="88"/>
      <c r="C1" s="88"/>
      <c r="D1" s="102"/>
    </row>
    <row r="2" s="44" customFormat="1" ht="15" customHeight="1" spans="1:4">
      <c r="A2" s="254"/>
      <c r="B2" s="254"/>
      <c r="C2" s="254"/>
      <c r="D2" s="280" t="s">
        <v>0</v>
      </c>
    </row>
    <row r="3" ht="41.25" customHeight="1" spans="1:1">
      <c r="A3" s="83" t="str">
        <f>"2025"&amp;"年部门财务收支预算总表"</f>
        <v>2025年部门财务收支预算总表</v>
      </c>
    </row>
    <row r="4" ht="17.25" customHeight="1" spans="1:4">
      <c r="A4" s="86" t="str">
        <f>"单位名称："&amp;"昆明市晋宁区人力资源和社会保障局"</f>
        <v>单位名称：昆明市晋宁区人力资源和社会保障局</v>
      </c>
      <c r="B4" s="281"/>
      <c r="D4" s="222" t="s">
        <v>1</v>
      </c>
    </row>
    <row r="5" ht="23.25" customHeight="1" spans="1:4">
      <c r="A5" s="282" t="s">
        <v>2</v>
      </c>
      <c r="B5" s="283"/>
      <c r="C5" s="282" t="s">
        <v>3</v>
      </c>
      <c r="D5" s="283"/>
    </row>
    <row r="6" ht="24" customHeight="1" spans="1:4">
      <c r="A6" s="282" t="s">
        <v>4</v>
      </c>
      <c r="B6" s="282" t="s">
        <v>5</v>
      </c>
      <c r="C6" s="282" t="s">
        <v>6</v>
      </c>
      <c r="D6" s="282" t="s">
        <v>5</v>
      </c>
    </row>
    <row r="7" ht="17.25" customHeight="1" spans="1:4">
      <c r="A7" s="256" t="s">
        <v>7</v>
      </c>
      <c r="B7" s="64">
        <v>5771131.31</v>
      </c>
      <c r="C7" s="256" t="s">
        <v>8</v>
      </c>
      <c r="D7" s="64"/>
    </row>
    <row r="8" ht="17.25" customHeight="1" spans="1:4">
      <c r="A8" s="256" t="s">
        <v>9</v>
      </c>
      <c r="B8" s="64"/>
      <c r="C8" s="256" t="s">
        <v>10</v>
      </c>
      <c r="D8" s="64"/>
    </row>
    <row r="9" ht="17.25" customHeight="1" spans="1:4">
      <c r="A9" s="256" t="s">
        <v>11</v>
      </c>
      <c r="B9" s="64"/>
      <c r="C9" s="284" t="s">
        <v>12</v>
      </c>
      <c r="D9" s="64"/>
    </row>
    <row r="10" ht="17.25" customHeight="1" spans="1:4">
      <c r="A10" s="256" t="s">
        <v>13</v>
      </c>
      <c r="B10" s="64"/>
      <c r="C10" s="284" t="s">
        <v>14</v>
      </c>
      <c r="D10" s="64"/>
    </row>
    <row r="11" ht="17.25" customHeight="1" spans="1:4">
      <c r="A11" s="256" t="s">
        <v>15</v>
      </c>
      <c r="B11" s="64">
        <v>4712</v>
      </c>
      <c r="C11" s="284" t="s">
        <v>16</v>
      </c>
      <c r="D11" s="64"/>
    </row>
    <row r="12" ht="17.25" customHeight="1" spans="1:4">
      <c r="A12" s="256" t="s">
        <v>17</v>
      </c>
      <c r="B12" s="64">
        <v>2500</v>
      </c>
      <c r="C12" s="284" t="s">
        <v>18</v>
      </c>
      <c r="D12" s="64"/>
    </row>
    <row r="13" ht="17.25" customHeight="1" spans="1:4">
      <c r="A13" s="256" t="s">
        <v>19</v>
      </c>
      <c r="B13" s="64"/>
      <c r="C13" s="96" t="s">
        <v>20</v>
      </c>
      <c r="D13" s="64"/>
    </row>
    <row r="14" ht="17.25" customHeight="1" spans="1:4">
      <c r="A14" s="256" t="s">
        <v>21</v>
      </c>
      <c r="B14" s="64">
        <v>2112</v>
      </c>
      <c r="C14" s="96" t="s">
        <v>22</v>
      </c>
      <c r="D14" s="64">
        <v>4943025.66</v>
      </c>
    </row>
    <row r="15" ht="17.25" customHeight="1" spans="1:4">
      <c r="A15" s="256" t="s">
        <v>23</v>
      </c>
      <c r="B15" s="64"/>
      <c r="C15" s="96" t="s">
        <v>24</v>
      </c>
      <c r="D15" s="64">
        <v>406274.29</v>
      </c>
    </row>
    <row r="16" ht="17.25" customHeight="1" spans="1:4">
      <c r="A16" s="256" t="s">
        <v>25</v>
      </c>
      <c r="B16" s="66">
        <v>100</v>
      </c>
      <c r="C16" s="96" t="s">
        <v>26</v>
      </c>
      <c r="D16" s="64"/>
    </row>
    <row r="17" ht="17.25" customHeight="1" spans="1:4">
      <c r="A17" s="25"/>
      <c r="B17" s="64"/>
      <c r="C17" s="96" t="s">
        <v>27</v>
      </c>
      <c r="D17" s="64"/>
    </row>
    <row r="18" ht="17.25" customHeight="1" spans="1:4">
      <c r="A18" s="257"/>
      <c r="B18" s="64"/>
      <c r="C18" s="96" t="s">
        <v>28</v>
      </c>
      <c r="D18" s="64"/>
    </row>
    <row r="19" ht="17.25" customHeight="1" spans="1:4">
      <c r="A19" s="257"/>
      <c r="B19" s="64"/>
      <c r="C19" s="96" t="s">
        <v>29</v>
      </c>
      <c r="D19" s="64"/>
    </row>
    <row r="20" ht="17.25" customHeight="1" spans="1:4">
      <c r="A20" s="257"/>
      <c r="B20" s="64"/>
      <c r="C20" s="96" t="s">
        <v>30</v>
      </c>
      <c r="D20" s="64"/>
    </row>
    <row r="21" ht="17.25" customHeight="1" spans="1:4">
      <c r="A21" s="257"/>
      <c r="B21" s="64"/>
      <c r="C21" s="96" t="s">
        <v>31</v>
      </c>
      <c r="D21" s="64"/>
    </row>
    <row r="22" ht="17.25" customHeight="1" spans="1:4">
      <c r="A22" s="257"/>
      <c r="B22" s="64"/>
      <c r="C22" s="96" t="s">
        <v>32</v>
      </c>
      <c r="D22" s="64"/>
    </row>
    <row r="23" ht="17.25" customHeight="1" spans="1:4">
      <c r="A23" s="257"/>
      <c r="B23" s="64"/>
      <c r="C23" s="96" t="s">
        <v>33</v>
      </c>
      <c r="D23" s="64"/>
    </row>
    <row r="24" ht="17.25" customHeight="1" spans="1:4">
      <c r="A24" s="257"/>
      <c r="B24" s="64"/>
      <c r="C24" s="96" t="s">
        <v>34</v>
      </c>
      <c r="D24" s="64"/>
    </row>
    <row r="25" ht="17.25" customHeight="1" spans="1:4">
      <c r="A25" s="257"/>
      <c r="B25" s="64"/>
      <c r="C25" s="96" t="s">
        <v>35</v>
      </c>
      <c r="D25" s="64">
        <v>426543.36</v>
      </c>
    </row>
    <row r="26" ht="17.25" customHeight="1" spans="1:4">
      <c r="A26" s="257"/>
      <c r="B26" s="64"/>
      <c r="C26" s="96" t="s">
        <v>36</v>
      </c>
      <c r="D26" s="64"/>
    </row>
    <row r="27" ht="17.25" customHeight="1" spans="1:4">
      <c r="A27" s="257"/>
      <c r="B27" s="64"/>
      <c r="C27" s="25" t="s">
        <v>37</v>
      </c>
      <c r="D27" s="64"/>
    </row>
    <row r="28" ht="17.25" customHeight="1" spans="1:4">
      <c r="A28" s="257"/>
      <c r="B28" s="64"/>
      <c r="C28" s="96" t="s">
        <v>38</v>
      </c>
      <c r="D28" s="64"/>
    </row>
    <row r="29" ht="16.5" customHeight="1" spans="1:4">
      <c r="A29" s="257"/>
      <c r="B29" s="64"/>
      <c r="C29" s="96" t="s">
        <v>39</v>
      </c>
      <c r="D29" s="64"/>
    </row>
    <row r="30" ht="16.5" customHeight="1" spans="1:4">
      <c r="A30" s="257"/>
      <c r="B30" s="64"/>
      <c r="C30" s="25" t="s">
        <v>40</v>
      </c>
      <c r="D30" s="64"/>
    </row>
    <row r="31" ht="17.25" customHeight="1" spans="1:4">
      <c r="A31" s="257"/>
      <c r="B31" s="64"/>
      <c r="C31" s="25" t="s">
        <v>41</v>
      </c>
      <c r="D31" s="64"/>
    </row>
    <row r="32" ht="17.25" customHeight="1" spans="1:4">
      <c r="A32" s="257"/>
      <c r="B32" s="64"/>
      <c r="C32" s="96" t="s">
        <v>42</v>
      </c>
      <c r="D32" s="64"/>
    </row>
    <row r="33" ht="16.5" customHeight="1" spans="1:4">
      <c r="A33" s="257" t="s">
        <v>43</v>
      </c>
      <c r="B33" s="64">
        <v>5775843.31</v>
      </c>
      <c r="C33" s="257" t="s">
        <v>44</v>
      </c>
      <c r="D33" s="64">
        <v>5775843.31</v>
      </c>
    </row>
    <row r="34" ht="16.5" customHeight="1" spans="1:4">
      <c r="A34" s="25" t="s">
        <v>45</v>
      </c>
      <c r="B34" s="64"/>
      <c r="C34" s="25" t="s">
        <v>46</v>
      </c>
      <c r="D34" s="64"/>
    </row>
    <row r="35" ht="16.5" customHeight="1" spans="1:4">
      <c r="A35" s="96" t="s">
        <v>47</v>
      </c>
      <c r="B35" s="66"/>
      <c r="C35" s="96" t="s">
        <v>47</v>
      </c>
      <c r="D35" s="66"/>
    </row>
    <row r="36" ht="16.5" customHeight="1" spans="1:4">
      <c r="A36" s="96" t="s">
        <v>48</v>
      </c>
      <c r="B36" s="66"/>
      <c r="C36" s="96" t="s">
        <v>49</v>
      </c>
      <c r="D36" s="66"/>
    </row>
    <row r="37" ht="16.5" customHeight="1" spans="1:4">
      <c r="A37" s="260" t="s">
        <v>50</v>
      </c>
      <c r="B37" s="64">
        <v>5775843.31</v>
      </c>
      <c r="C37" s="260" t="s">
        <v>51</v>
      </c>
      <c r="D37" s="64">
        <v>5775843.31</v>
      </c>
    </row>
  </sheetData>
  <mergeCells count="4">
    <mergeCell ref="A3:D3"/>
    <mergeCell ref="A4:B4"/>
    <mergeCell ref="A5:B5"/>
    <mergeCell ref="C5:D5"/>
  </mergeCells>
  <pageMargins left="1.61388888888889" right="0.75" top="1" bottom="1" header="0.5" footer="0.5"/>
  <pageSetup paperSize="9" scale="6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E29" sqref="E29"/>
    </sheetView>
  </sheetViews>
  <sheetFormatPr defaultColWidth="8.425" defaultRowHeight="12.75" customHeight="1"/>
  <cols>
    <col min="1" max="1" width="9.875" customWidth="1"/>
    <col min="2" max="2" width="27.125" customWidth="1"/>
    <col min="3" max="5" width="11.375" customWidth="1"/>
    <col min="6" max="8" width="6.125" customWidth="1"/>
    <col min="9" max="10" width="12" customWidth="1"/>
    <col min="11" max="11" width="8.5" customWidth="1"/>
    <col min="12" max="12" width="12" customWidth="1"/>
    <col min="13" max="13" width="7.5" customWidth="1"/>
    <col min="14" max="14" width="12" customWidth="1"/>
    <col min="15" max="20" width="7.125" customWidth="1"/>
  </cols>
  <sheetData>
    <row r="1" ht="17.25" customHeight="1" spans="1:20">
      <c r="A1" s="266"/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</row>
    <row r="2" s="44" customFormat="1" ht="17.25" customHeight="1" spans="1:20">
      <c r="A2" s="268" t="s">
        <v>52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</row>
    <row r="3" ht="41.25" customHeight="1" spans="1:20">
      <c r="A3" s="269" t="str">
        <f>"2025"&amp;"年部门收入预算表"</f>
        <v>2025年部门收入预算表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</row>
    <row r="4" ht="17.25" customHeight="1" spans="1:20">
      <c r="A4" s="270" t="str">
        <f>"单位名称："&amp;"昆明市晋宁区人力资源和社会保障局"</f>
        <v>单位名称：昆明市晋宁区人力资源和社会保障局</v>
      </c>
      <c r="B4" s="271"/>
      <c r="C4" s="272"/>
      <c r="D4" s="273" t="s">
        <v>1</v>
      </c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</row>
    <row r="5" ht="21.75" customHeight="1" spans="1:20">
      <c r="A5" s="75" t="s">
        <v>53</v>
      </c>
      <c r="B5" s="75" t="s">
        <v>54</v>
      </c>
      <c r="C5" s="214" t="s">
        <v>55</v>
      </c>
      <c r="D5" s="239" t="s">
        <v>56</v>
      </c>
      <c r="E5" s="239"/>
      <c r="F5" s="239"/>
      <c r="G5" s="239"/>
      <c r="H5" s="239"/>
      <c r="I5" s="277"/>
      <c r="J5" s="239"/>
      <c r="K5" s="239"/>
      <c r="L5" s="239"/>
      <c r="M5" s="239"/>
      <c r="N5" s="239"/>
      <c r="O5" s="239" t="s">
        <v>45</v>
      </c>
      <c r="P5" s="239"/>
      <c r="Q5" s="239"/>
      <c r="R5" s="239"/>
      <c r="S5" s="239"/>
      <c r="T5" s="239"/>
    </row>
    <row r="6" ht="27" customHeight="1" spans="1:20">
      <c r="A6" s="75"/>
      <c r="B6" s="75"/>
      <c r="C6" s="75"/>
      <c r="D6" s="274" t="s">
        <v>57</v>
      </c>
      <c r="E6" s="274" t="s">
        <v>58</v>
      </c>
      <c r="F6" s="274" t="s">
        <v>59</v>
      </c>
      <c r="G6" s="274" t="s">
        <v>60</v>
      </c>
      <c r="H6" s="274" t="s">
        <v>61</v>
      </c>
      <c r="I6" s="278" t="s">
        <v>62</v>
      </c>
      <c r="J6" s="274"/>
      <c r="K6" s="274"/>
      <c r="L6" s="274"/>
      <c r="M6" s="274"/>
      <c r="N6" s="274"/>
      <c r="O6" s="274" t="s">
        <v>57</v>
      </c>
      <c r="P6" s="274" t="s">
        <v>58</v>
      </c>
      <c r="Q6" s="274" t="s">
        <v>59</v>
      </c>
      <c r="R6" s="274" t="s">
        <v>60</v>
      </c>
      <c r="S6" s="274" t="s">
        <v>61</v>
      </c>
      <c r="T6" s="274" t="s">
        <v>62</v>
      </c>
    </row>
    <row r="7" ht="30" customHeight="1" spans="1:20">
      <c r="A7" s="26"/>
      <c r="B7" s="26"/>
      <c r="C7" s="101"/>
      <c r="D7" s="101"/>
      <c r="E7" s="101"/>
      <c r="F7" s="101"/>
      <c r="G7" s="101"/>
      <c r="H7" s="101"/>
      <c r="I7" s="209" t="s">
        <v>57</v>
      </c>
      <c r="J7" s="75" t="s">
        <v>63</v>
      </c>
      <c r="K7" s="75" t="s">
        <v>64</v>
      </c>
      <c r="L7" s="75" t="s">
        <v>65</v>
      </c>
      <c r="M7" s="75" t="s">
        <v>66</v>
      </c>
      <c r="N7" s="75" t="s">
        <v>67</v>
      </c>
      <c r="O7" s="279"/>
      <c r="P7" s="279"/>
      <c r="Q7" s="279"/>
      <c r="R7" s="279"/>
      <c r="S7" s="279"/>
      <c r="T7" s="101"/>
    </row>
    <row r="8" ht="15" customHeight="1" spans="1:20">
      <c r="A8" s="275">
        <v>1</v>
      </c>
      <c r="B8" s="275">
        <v>2</v>
      </c>
      <c r="C8" s="275">
        <v>3</v>
      </c>
      <c r="D8" s="275">
        <v>4</v>
      </c>
      <c r="E8" s="275">
        <v>5</v>
      </c>
      <c r="F8" s="275">
        <v>6</v>
      </c>
      <c r="G8" s="275">
        <v>7</v>
      </c>
      <c r="H8" s="275">
        <v>8</v>
      </c>
      <c r="I8" s="209">
        <v>9</v>
      </c>
      <c r="J8" s="275">
        <v>10</v>
      </c>
      <c r="K8" s="275">
        <v>11</v>
      </c>
      <c r="L8" s="275">
        <v>12</v>
      </c>
      <c r="M8" s="275">
        <v>13</v>
      </c>
      <c r="N8" s="275">
        <v>14</v>
      </c>
      <c r="O8" s="275">
        <v>15</v>
      </c>
      <c r="P8" s="275">
        <v>16</v>
      </c>
      <c r="Q8" s="275">
        <v>17</v>
      </c>
      <c r="R8" s="275">
        <v>18</v>
      </c>
      <c r="S8" s="275">
        <v>19</v>
      </c>
      <c r="T8" s="275">
        <v>20</v>
      </c>
    </row>
    <row r="9" ht="18" customHeight="1" spans="1:20">
      <c r="A9" s="36" t="s">
        <v>68</v>
      </c>
      <c r="B9" s="36" t="s">
        <v>69</v>
      </c>
      <c r="C9" s="27">
        <v>5775843.31</v>
      </c>
      <c r="D9" s="27">
        <v>5775843.31</v>
      </c>
      <c r="E9" s="27">
        <v>5771131.31</v>
      </c>
      <c r="F9" s="27"/>
      <c r="G9" s="27"/>
      <c r="H9" s="27"/>
      <c r="I9" s="27">
        <v>4712</v>
      </c>
      <c r="J9" s="27">
        <v>2500</v>
      </c>
      <c r="K9" s="27"/>
      <c r="L9" s="27">
        <v>2112</v>
      </c>
      <c r="M9" s="27"/>
      <c r="N9" s="27">
        <v>100</v>
      </c>
      <c r="O9" s="27"/>
      <c r="P9" s="27"/>
      <c r="Q9" s="27"/>
      <c r="R9" s="27"/>
      <c r="S9" s="27"/>
      <c r="T9" s="27"/>
    </row>
    <row r="10" ht="18" customHeight="1" spans="1:20">
      <c r="A10" s="276" t="s">
        <v>55</v>
      </c>
      <c r="B10" s="276"/>
      <c r="C10" s="27">
        <v>5775843.31</v>
      </c>
      <c r="D10" s="27">
        <v>5775843.31</v>
      </c>
      <c r="E10" s="27">
        <v>5771131.31</v>
      </c>
      <c r="F10" s="27"/>
      <c r="G10" s="27"/>
      <c r="H10" s="27"/>
      <c r="I10" s="27">
        <v>4712</v>
      </c>
      <c r="J10" s="27">
        <v>2500</v>
      </c>
      <c r="K10" s="27"/>
      <c r="L10" s="27">
        <v>2112</v>
      </c>
      <c r="M10" s="27"/>
      <c r="N10" s="27">
        <v>100</v>
      </c>
      <c r="O10" s="27"/>
      <c r="P10" s="27"/>
      <c r="Q10" s="27"/>
      <c r="R10" s="27"/>
      <c r="S10" s="27"/>
      <c r="T10" s="27"/>
    </row>
  </sheetData>
  <mergeCells count="23">
    <mergeCell ref="A1:T1"/>
    <mergeCell ref="A2:T2"/>
    <mergeCell ref="A3:T3"/>
    <mergeCell ref="A4:B4"/>
    <mergeCell ref="D4:T4"/>
    <mergeCell ref="D5:N5"/>
    <mergeCell ref="O5:T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ageMargins left="0.75" right="0.75" top="1" bottom="1" header="0.5" footer="0.5"/>
  <pageSetup paperSize="9" scale="6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2"/>
  <sheetViews>
    <sheetView showZeros="0" workbookViewId="0">
      <selection activeCell="F37" sqref="F37"/>
    </sheetView>
  </sheetViews>
  <sheetFormatPr defaultColWidth="14" defaultRowHeight="12.75" customHeight="1"/>
  <cols>
    <col min="1" max="1" width="12.375" customWidth="1"/>
    <col min="2" max="2" width="28.85" customWidth="1"/>
    <col min="3" max="6" width="12.5" customWidth="1"/>
    <col min="7" max="9" width="5.75" customWidth="1"/>
    <col min="10" max="11" width="12.125" customWidth="1"/>
    <col min="12" max="12" width="7.75" customWidth="1"/>
    <col min="13" max="13" width="12.125" customWidth="1"/>
    <col min="14" max="14" width="8.25" customWidth="1"/>
    <col min="15" max="15" width="12.125" customWidth="1"/>
  </cols>
  <sheetData>
    <row r="1" ht="17.25" customHeight="1" spans="1:1">
      <c r="A1" s="88"/>
    </row>
    <row r="2" s="44" customFormat="1" ht="17.25" customHeight="1" spans="1:1">
      <c r="A2" s="254" t="s">
        <v>70</v>
      </c>
    </row>
    <row r="3" ht="41.25" customHeight="1" spans="1:1">
      <c r="A3" s="83" t="str">
        <f>"2025"&amp;"年部门支出预算表"</f>
        <v>2025年部门支出预算表</v>
      </c>
    </row>
    <row r="4" ht="17.25" customHeight="1" spans="1:15">
      <c r="A4" s="262" t="str">
        <f>"单位名称："&amp;"昆明市晋宁区人力资源和社会保障局"</f>
        <v>单位名称：昆明市晋宁区人力资源和社会保障局</v>
      </c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88" t="s">
        <v>1</v>
      </c>
    </row>
    <row r="5" ht="27" customHeight="1" spans="1:15">
      <c r="A5" s="40" t="s">
        <v>71</v>
      </c>
      <c r="B5" s="40" t="s">
        <v>72</v>
      </c>
      <c r="C5" s="40" t="s">
        <v>55</v>
      </c>
      <c r="D5" s="202" t="s">
        <v>58</v>
      </c>
      <c r="E5" s="202"/>
      <c r="F5" s="202"/>
      <c r="G5" s="72" t="s">
        <v>59</v>
      </c>
      <c r="H5" s="72" t="s">
        <v>60</v>
      </c>
      <c r="I5" s="72" t="s">
        <v>73</v>
      </c>
      <c r="J5" s="202" t="s">
        <v>62</v>
      </c>
      <c r="K5" s="202"/>
      <c r="L5" s="202"/>
      <c r="M5" s="202"/>
      <c r="N5" s="18"/>
      <c r="O5" s="18"/>
    </row>
    <row r="6" ht="42" customHeight="1" spans="1:15">
      <c r="A6" s="73"/>
      <c r="B6" s="73"/>
      <c r="C6" s="202"/>
      <c r="D6" s="202" t="s">
        <v>57</v>
      </c>
      <c r="E6" s="202" t="s">
        <v>74</v>
      </c>
      <c r="F6" s="202" t="s">
        <v>75</v>
      </c>
      <c r="G6" s="72"/>
      <c r="H6" s="72"/>
      <c r="I6" s="72"/>
      <c r="J6" s="202" t="s">
        <v>57</v>
      </c>
      <c r="K6" s="72" t="s">
        <v>76</v>
      </c>
      <c r="L6" s="72" t="s">
        <v>77</v>
      </c>
      <c r="M6" s="72" t="s">
        <v>78</v>
      </c>
      <c r="N6" s="72" t="s">
        <v>79</v>
      </c>
      <c r="O6" s="72" t="s">
        <v>80</v>
      </c>
    </row>
    <row r="7" ht="18" customHeight="1" spans="1:15">
      <c r="A7" s="93" t="s">
        <v>81</v>
      </c>
      <c r="B7" s="93" t="s">
        <v>82</v>
      </c>
      <c r="C7" s="93" t="s">
        <v>83</v>
      </c>
      <c r="D7" s="94" t="s">
        <v>84</v>
      </c>
      <c r="E7" s="94" t="s">
        <v>85</v>
      </c>
      <c r="F7" s="94" t="s">
        <v>86</v>
      </c>
      <c r="G7" s="94" t="s">
        <v>87</v>
      </c>
      <c r="H7" s="94" t="s">
        <v>88</v>
      </c>
      <c r="I7" s="94" t="s">
        <v>89</v>
      </c>
      <c r="J7" s="94" t="s">
        <v>90</v>
      </c>
      <c r="K7" s="94" t="s">
        <v>91</v>
      </c>
      <c r="L7" s="94" t="s">
        <v>92</v>
      </c>
      <c r="M7" s="94" t="s">
        <v>93</v>
      </c>
      <c r="N7" s="93" t="s">
        <v>94</v>
      </c>
      <c r="O7" s="94" t="s">
        <v>95</v>
      </c>
    </row>
    <row r="8" ht="21" customHeight="1" spans="1:15">
      <c r="A8" s="95" t="s">
        <v>96</v>
      </c>
      <c r="B8" s="95" t="s">
        <v>97</v>
      </c>
      <c r="C8" s="29">
        <v>4943025.66</v>
      </c>
      <c r="D8" s="27">
        <v>4938313.66</v>
      </c>
      <c r="E8" s="27">
        <v>4322513.66</v>
      </c>
      <c r="F8" s="27">
        <v>615800</v>
      </c>
      <c r="G8" s="27"/>
      <c r="H8" s="27"/>
      <c r="I8" s="27"/>
      <c r="J8" s="27">
        <v>4712</v>
      </c>
      <c r="K8" s="27">
        <v>2500</v>
      </c>
      <c r="L8" s="27"/>
      <c r="M8" s="27">
        <v>2112</v>
      </c>
      <c r="N8" s="29"/>
      <c r="O8" s="29">
        <v>100</v>
      </c>
    </row>
    <row r="9" ht="21" customHeight="1" spans="1:15">
      <c r="A9" s="264" t="s">
        <v>98</v>
      </c>
      <c r="B9" s="264" t="s">
        <v>99</v>
      </c>
      <c r="C9" s="29">
        <v>4276453.58</v>
      </c>
      <c r="D9" s="27">
        <v>4271841.58</v>
      </c>
      <c r="E9" s="27">
        <v>3656041.58</v>
      </c>
      <c r="F9" s="27">
        <v>615800</v>
      </c>
      <c r="G9" s="27"/>
      <c r="H9" s="27"/>
      <c r="I9" s="27"/>
      <c r="J9" s="27">
        <v>4612</v>
      </c>
      <c r="K9" s="27">
        <v>2500</v>
      </c>
      <c r="L9" s="27"/>
      <c r="M9" s="27">
        <v>2112</v>
      </c>
      <c r="N9" s="29"/>
      <c r="O9" s="29"/>
    </row>
    <row r="10" ht="21" customHeight="1" spans="1:15">
      <c r="A10" s="265" t="s">
        <v>100</v>
      </c>
      <c r="B10" s="265" t="s">
        <v>101</v>
      </c>
      <c r="C10" s="29">
        <v>3021201.72</v>
      </c>
      <c r="D10" s="27">
        <v>3021201.72</v>
      </c>
      <c r="E10" s="27">
        <v>3021201.72</v>
      </c>
      <c r="F10" s="27"/>
      <c r="G10" s="27"/>
      <c r="H10" s="27"/>
      <c r="I10" s="27"/>
      <c r="J10" s="27"/>
      <c r="K10" s="27"/>
      <c r="L10" s="27"/>
      <c r="M10" s="27"/>
      <c r="N10" s="29"/>
      <c r="O10" s="29"/>
    </row>
    <row r="11" ht="21" customHeight="1" spans="1:15">
      <c r="A11" s="265" t="s">
        <v>102</v>
      </c>
      <c r="B11" s="265" t="s">
        <v>103</v>
      </c>
      <c r="C11" s="29">
        <v>352912</v>
      </c>
      <c r="D11" s="27">
        <v>350800</v>
      </c>
      <c r="E11" s="27"/>
      <c r="F11" s="27">
        <v>350800</v>
      </c>
      <c r="G11" s="27"/>
      <c r="H11" s="27"/>
      <c r="I11" s="27"/>
      <c r="J11" s="27">
        <v>2112</v>
      </c>
      <c r="K11" s="27"/>
      <c r="L11" s="27"/>
      <c r="M11" s="27">
        <v>2112</v>
      </c>
      <c r="N11" s="29"/>
      <c r="O11" s="29"/>
    </row>
    <row r="12" ht="21" customHeight="1" spans="1:15">
      <c r="A12" s="265" t="s">
        <v>104</v>
      </c>
      <c r="B12" s="265" t="s">
        <v>105</v>
      </c>
      <c r="C12" s="29">
        <v>25000</v>
      </c>
      <c r="D12" s="27">
        <v>25000</v>
      </c>
      <c r="E12" s="27"/>
      <c r="F12" s="27">
        <v>25000</v>
      </c>
      <c r="G12" s="27"/>
      <c r="H12" s="27"/>
      <c r="I12" s="27"/>
      <c r="J12" s="27"/>
      <c r="K12" s="27"/>
      <c r="L12" s="27"/>
      <c r="M12" s="27"/>
      <c r="N12" s="29"/>
      <c r="O12" s="29"/>
    </row>
    <row r="13" ht="21" customHeight="1" spans="1:15">
      <c r="A13" s="265" t="s">
        <v>106</v>
      </c>
      <c r="B13" s="265" t="s">
        <v>107</v>
      </c>
      <c r="C13" s="29">
        <v>30000</v>
      </c>
      <c r="D13" s="27">
        <v>30000</v>
      </c>
      <c r="E13" s="27"/>
      <c r="F13" s="27">
        <v>30000</v>
      </c>
      <c r="G13" s="27"/>
      <c r="H13" s="27"/>
      <c r="I13" s="27"/>
      <c r="J13" s="27"/>
      <c r="K13" s="27"/>
      <c r="L13" s="27"/>
      <c r="M13" s="27"/>
      <c r="N13" s="29"/>
      <c r="O13" s="29"/>
    </row>
    <row r="14" ht="21" customHeight="1" spans="1:15">
      <c r="A14" s="265" t="s">
        <v>108</v>
      </c>
      <c r="B14" s="265" t="s">
        <v>109</v>
      </c>
      <c r="C14" s="29">
        <v>634839.86</v>
      </c>
      <c r="D14" s="27">
        <v>634839.86</v>
      </c>
      <c r="E14" s="27">
        <v>634839.86</v>
      </c>
      <c r="F14" s="27"/>
      <c r="G14" s="27"/>
      <c r="H14" s="27"/>
      <c r="I14" s="27"/>
      <c r="J14" s="27"/>
      <c r="K14" s="27"/>
      <c r="L14" s="27"/>
      <c r="M14" s="27"/>
      <c r="N14" s="29"/>
      <c r="O14" s="29"/>
    </row>
    <row r="15" ht="21" customHeight="1" spans="1:15">
      <c r="A15" s="265" t="s">
        <v>110</v>
      </c>
      <c r="B15" s="265" t="s">
        <v>111</v>
      </c>
      <c r="C15" s="29">
        <v>212500</v>
      </c>
      <c r="D15" s="27">
        <v>210000</v>
      </c>
      <c r="E15" s="27"/>
      <c r="F15" s="27">
        <v>210000</v>
      </c>
      <c r="G15" s="27"/>
      <c r="H15" s="27"/>
      <c r="I15" s="27"/>
      <c r="J15" s="27">
        <v>2500</v>
      </c>
      <c r="K15" s="27">
        <v>2500</v>
      </c>
      <c r="L15" s="27"/>
      <c r="M15" s="27"/>
      <c r="N15" s="29"/>
      <c r="O15" s="29"/>
    </row>
    <row r="16" ht="21" customHeight="1" spans="1:15">
      <c r="A16" s="264" t="s">
        <v>112</v>
      </c>
      <c r="B16" s="264" t="s">
        <v>113</v>
      </c>
      <c r="C16" s="29">
        <v>658152.48</v>
      </c>
      <c r="D16" s="27">
        <v>658152.48</v>
      </c>
      <c r="E16" s="27">
        <v>658152.48</v>
      </c>
      <c r="F16" s="27"/>
      <c r="G16" s="27"/>
      <c r="H16" s="27"/>
      <c r="I16" s="27"/>
      <c r="J16" s="27"/>
      <c r="K16" s="27"/>
      <c r="L16" s="27"/>
      <c r="M16" s="27"/>
      <c r="N16" s="29"/>
      <c r="O16" s="29"/>
    </row>
    <row r="17" ht="21" customHeight="1" spans="1:15">
      <c r="A17" s="265" t="s">
        <v>114</v>
      </c>
      <c r="B17" s="265" t="s">
        <v>115</v>
      </c>
      <c r="C17" s="29">
        <v>260100</v>
      </c>
      <c r="D17" s="27">
        <v>260100</v>
      </c>
      <c r="E17" s="27">
        <v>260100</v>
      </c>
      <c r="F17" s="27"/>
      <c r="G17" s="27"/>
      <c r="H17" s="27"/>
      <c r="I17" s="27"/>
      <c r="J17" s="27"/>
      <c r="K17" s="27"/>
      <c r="L17" s="27"/>
      <c r="M17" s="27"/>
      <c r="N17" s="29"/>
      <c r="O17" s="29"/>
    </row>
    <row r="18" ht="21" customHeight="1" spans="1:15">
      <c r="A18" s="265" t="s">
        <v>116</v>
      </c>
      <c r="B18" s="265" t="s">
        <v>117</v>
      </c>
      <c r="C18" s="29">
        <v>398052.48</v>
      </c>
      <c r="D18" s="27">
        <v>398052.48</v>
      </c>
      <c r="E18" s="27">
        <v>398052.48</v>
      </c>
      <c r="F18" s="27"/>
      <c r="G18" s="27"/>
      <c r="H18" s="27"/>
      <c r="I18" s="27"/>
      <c r="J18" s="27"/>
      <c r="K18" s="27"/>
      <c r="L18" s="27"/>
      <c r="M18" s="27"/>
      <c r="N18" s="29"/>
      <c r="O18" s="29"/>
    </row>
    <row r="19" ht="21" customHeight="1" spans="1:15">
      <c r="A19" s="264" t="s">
        <v>118</v>
      </c>
      <c r="B19" s="264" t="s">
        <v>119</v>
      </c>
      <c r="C19" s="29">
        <v>8319.6</v>
      </c>
      <c r="D19" s="27">
        <v>8319.6</v>
      </c>
      <c r="E19" s="27">
        <v>8319.6</v>
      </c>
      <c r="F19" s="27"/>
      <c r="G19" s="27"/>
      <c r="H19" s="27"/>
      <c r="I19" s="27"/>
      <c r="J19" s="27"/>
      <c r="K19" s="27"/>
      <c r="L19" s="27"/>
      <c r="M19" s="27"/>
      <c r="N19" s="29"/>
      <c r="O19" s="29"/>
    </row>
    <row r="20" ht="21" customHeight="1" spans="1:15">
      <c r="A20" s="265" t="s">
        <v>120</v>
      </c>
      <c r="B20" s="265" t="s">
        <v>121</v>
      </c>
      <c r="C20" s="29">
        <v>8319.6</v>
      </c>
      <c r="D20" s="27">
        <v>8319.6</v>
      </c>
      <c r="E20" s="27">
        <v>8319.6</v>
      </c>
      <c r="F20" s="27"/>
      <c r="G20" s="27"/>
      <c r="H20" s="27"/>
      <c r="I20" s="27"/>
      <c r="J20" s="27"/>
      <c r="K20" s="27"/>
      <c r="L20" s="27"/>
      <c r="M20" s="27"/>
      <c r="N20" s="29"/>
      <c r="O20" s="29"/>
    </row>
    <row r="21" ht="21" customHeight="1" spans="1:15">
      <c r="A21" s="264" t="s">
        <v>122</v>
      </c>
      <c r="B21" s="264" t="s">
        <v>123</v>
      </c>
      <c r="C21" s="29">
        <v>100</v>
      </c>
      <c r="D21" s="27"/>
      <c r="E21" s="27"/>
      <c r="F21" s="27"/>
      <c r="G21" s="27"/>
      <c r="H21" s="27"/>
      <c r="I21" s="27"/>
      <c r="J21" s="27">
        <v>100</v>
      </c>
      <c r="K21" s="27"/>
      <c r="L21" s="27"/>
      <c r="M21" s="27"/>
      <c r="N21" s="29"/>
      <c r="O21" s="29">
        <v>100</v>
      </c>
    </row>
    <row r="22" ht="21" customHeight="1" spans="1:15">
      <c r="A22" s="265" t="s">
        <v>124</v>
      </c>
      <c r="B22" s="265" t="s">
        <v>123</v>
      </c>
      <c r="C22" s="29">
        <v>100</v>
      </c>
      <c r="D22" s="27"/>
      <c r="E22" s="27"/>
      <c r="F22" s="27"/>
      <c r="G22" s="27"/>
      <c r="H22" s="27"/>
      <c r="I22" s="27"/>
      <c r="J22" s="27">
        <v>100</v>
      </c>
      <c r="K22" s="27"/>
      <c r="L22" s="27"/>
      <c r="M22" s="27"/>
      <c r="N22" s="29"/>
      <c r="O22" s="29">
        <v>100</v>
      </c>
    </row>
    <row r="23" ht="21" customHeight="1" spans="1:15">
      <c r="A23" s="95" t="s">
        <v>125</v>
      </c>
      <c r="B23" s="95" t="s">
        <v>126</v>
      </c>
      <c r="C23" s="29">
        <v>406274.29</v>
      </c>
      <c r="D23" s="27">
        <v>406274.29</v>
      </c>
      <c r="E23" s="27">
        <v>406274.29</v>
      </c>
      <c r="F23" s="27"/>
      <c r="G23" s="27"/>
      <c r="H23" s="27"/>
      <c r="I23" s="27"/>
      <c r="J23" s="27"/>
      <c r="K23" s="27"/>
      <c r="L23" s="27"/>
      <c r="M23" s="27"/>
      <c r="N23" s="29"/>
      <c r="O23" s="29"/>
    </row>
    <row r="24" ht="21" customHeight="1" spans="1:15">
      <c r="A24" s="264" t="s">
        <v>127</v>
      </c>
      <c r="B24" s="264" t="s">
        <v>128</v>
      </c>
      <c r="C24" s="29">
        <v>406274.29</v>
      </c>
      <c r="D24" s="27">
        <v>406274.29</v>
      </c>
      <c r="E24" s="27">
        <v>406274.29</v>
      </c>
      <c r="F24" s="27"/>
      <c r="G24" s="27"/>
      <c r="H24" s="27"/>
      <c r="I24" s="27"/>
      <c r="J24" s="27"/>
      <c r="K24" s="27"/>
      <c r="L24" s="27"/>
      <c r="M24" s="27"/>
      <c r="N24" s="29"/>
      <c r="O24" s="29"/>
    </row>
    <row r="25" ht="21" customHeight="1" spans="1:15">
      <c r="A25" s="265" t="s">
        <v>129</v>
      </c>
      <c r="B25" s="265" t="s">
        <v>130</v>
      </c>
      <c r="C25" s="29">
        <v>154879.5</v>
      </c>
      <c r="D25" s="27">
        <v>154879.5</v>
      </c>
      <c r="E25" s="27">
        <v>154879.5</v>
      </c>
      <c r="F25" s="27"/>
      <c r="G25" s="27"/>
      <c r="H25" s="27"/>
      <c r="I25" s="27"/>
      <c r="J25" s="27"/>
      <c r="K25" s="27"/>
      <c r="L25" s="27"/>
      <c r="M25" s="27"/>
      <c r="N25" s="29"/>
      <c r="O25" s="29"/>
    </row>
    <row r="26" ht="21" customHeight="1" spans="1:15">
      <c r="A26" s="265" t="s">
        <v>131</v>
      </c>
      <c r="B26" s="265" t="s">
        <v>132</v>
      </c>
      <c r="C26" s="29">
        <v>34074.91</v>
      </c>
      <c r="D26" s="27">
        <v>34074.91</v>
      </c>
      <c r="E26" s="27">
        <v>34074.91</v>
      </c>
      <c r="F26" s="27"/>
      <c r="G26" s="27"/>
      <c r="H26" s="27"/>
      <c r="I26" s="27"/>
      <c r="J26" s="27"/>
      <c r="K26" s="27"/>
      <c r="L26" s="27"/>
      <c r="M26" s="27"/>
      <c r="N26" s="29"/>
      <c r="O26" s="29"/>
    </row>
    <row r="27" ht="21" customHeight="1" spans="1:15">
      <c r="A27" s="265" t="s">
        <v>133</v>
      </c>
      <c r="B27" s="265" t="s">
        <v>134</v>
      </c>
      <c r="C27" s="29">
        <v>191569.4</v>
      </c>
      <c r="D27" s="27">
        <v>191569.4</v>
      </c>
      <c r="E27" s="27">
        <v>191569.4</v>
      </c>
      <c r="F27" s="27"/>
      <c r="G27" s="27"/>
      <c r="H27" s="27"/>
      <c r="I27" s="27"/>
      <c r="J27" s="27"/>
      <c r="K27" s="27"/>
      <c r="L27" s="27"/>
      <c r="M27" s="27"/>
      <c r="N27" s="29"/>
      <c r="O27" s="29"/>
    </row>
    <row r="28" ht="21" customHeight="1" spans="1:15">
      <c r="A28" s="265" t="s">
        <v>135</v>
      </c>
      <c r="B28" s="265" t="s">
        <v>136</v>
      </c>
      <c r="C28" s="29">
        <v>25750.48</v>
      </c>
      <c r="D28" s="27">
        <v>25750.48</v>
      </c>
      <c r="E28" s="27">
        <v>25750.48</v>
      </c>
      <c r="F28" s="27"/>
      <c r="G28" s="27"/>
      <c r="H28" s="27"/>
      <c r="I28" s="27"/>
      <c r="J28" s="27"/>
      <c r="K28" s="27"/>
      <c r="L28" s="27"/>
      <c r="M28" s="27"/>
      <c r="N28" s="29"/>
      <c r="O28" s="29"/>
    </row>
    <row r="29" ht="21" customHeight="1" spans="1:15">
      <c r="A29" s="95" t="s">
        <v>137</v>
      </c>
      <c r="B29" s="95" t="s">
        <v>138</v>
      </c>
      <c r="C29" s="29">
        <v>426543.36</v>
      </c>
      <c r="D29" s="27">
        <v>426543.36</v>
      </c>
      <c r="E29" s="27">
        <v>426543.36</v>
      </c>
      <c r="F29" s="27"/>
      <c r="G29" s="27"/>
      <c r="H29" s="27"/>
      <c r="I29" s="27"/>
      <c r="J29" s="27"/>
      <c r="K29" s="27"/>
      <c r="L29" s="27"/>
      <c r="M29" s="27"/>
      <c r="N29" s="29"/>
      <c r="O29" s="29"/>
    </row>
    <row r="30" ht="21" customHeight="1" spans="1:15">
      <c r="A30" s="264" t="s">
        <v>139</v>
      </c>
      <c r="B30" s="264" t="s">
        <v>140</v>
      </c>
      <c r="C30" s="29">
        <v>426543.36</v>
      </c>
      <c r="D30" s="27">
        <v>426543.36</v>
      </c>
      <c r="E30" s="27">
        <v>426543.36</v>
      </c>
      <c r="F30" s="27"/>
      <c r="G30" s="27"/>
      <c r="H30" s="27"/>
      <c r="I30" s="27"/>
      <c r="J30" s="27"/>
      <c r="K30" s="27"/>
      <c r="L30" s="27"/>
      <c r="M30" s="27"/>
      <c r="N30" s="29"/>
      <c r="O30" s="29"/>
    </row>
    <row r="31" ht="21" customHeight="1" spans="1:15">
      <c r="A31" s="265" t="s">
        <v>141</v>
      </c>
      <c r="B31" s="265" t="s">
        <v>142</v>
      </c>
      <c r="C31" s="29">
        <v>426543.36</v>
      </c>
      <c r="D31" s="27">
        <v>426543.36</v>
      </c>
      <c r="E31" s="27">
        <v>426543.36</v>
      </c>
      <c r="F31" s="27"/>
      <c r="G31" s="27"/>
      <c r="H31" s="27"/>
      <c r="I31" s="27"/>
      <c r="J31" s="27"/>
      <c r="K31" s="27"/>
      <c r="L31" s="27"/>
      <c r="M31" s="27"/>
      <c r="N31" s="29"/>
      <c r="O31" s="29"/>
    </row>
    <row r="32" ht="21" customHeight="1" spans="1:15">
      <c r="A32" s="93" t="s">
        <v>55</v>
      </c>
      <c r="B32" s="26"/>
      <c r="C32" s="27">
        <v>5775843.31</v>
      </c>
      <c r="D32" s="27">
        <v>5771131.31</v>
      </c>
      <c r="E32" s="27">
        <v>5155331.31</v>
      </c>
      <c r="F32" s="27">
        <v>615800</v>
      </c>
      <c r="G32" s="27"/>
      <c r="H32" s="27"/>
      <c r="I32" s="27"/>
      <c r="J32" s="27">
        <v>4712</v>
      </c>
      <c r="K32" s="27">
        <v>2500</v>
      </c>
      <c r="L32" s="27"/>
      <c r="M32" s="27">
        <v>2112</v>
      </c>
      <c r="N32" s="27"/>
      <c r="O32" s="27">
        <v>100</v>
      </c>
    </row>
  </sheetData>
  <mergeCells count="14">
    <mergeCell ref="A1:O1"/>
    <mergeCell ref="A2:O2"/>
    <mergeCell ref="A3:O3"/>
    <mergeCell ref="A4:C4"/>
    <mergeCell ref="D4:N4"/>
    <mergeCell ref="D5:F5"/>
    <mergeCell ref="J5:O5"/>
    <mergeCell ref="A32:B32"/>
    <mergeCell ref="A5:A6"/>
    <mergeCell ref="B5:B6"/>
    <mergeCell ref="C5:C6"/>
    <mergeCell ref="G5:G6"/>
    <mergeCell ref="H5:H6"/>
    <mergeCell ref="I5:I6"/>
  </mergeCells>
  <pageMargins left="0.751388888888889" right="0.751388888888889" top="1" bottom="1" header="0.5" footer="0.5"/>
  <pageSetup paperSize="9" scale="76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Zeros="0" workbookViewId="0">
      <selection activeCell="A4" sqref="A4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84"/>
      <c r="B1" s="88"/>
      <c r="C1" s="88"/>
      <c r="D1" s="88"/>
    </row>
    <row r="2" s="44" customFormat="1" ht="15" customHeight="1" spans="1:4">
      <c r="A2" s="236"/>
      <c r="B2" s="254"/>
      <c r="C2" s="254"/>
      <c r="D2" s="254" t="s">
        <v>143</v>
      </c>
    </row>
    <row r="3" ht="41.25" customHeight="1" spans="1:1">
      <c r="A3" s="83" t="str">
        <f>"2025"&amp;"年部门财政拨款收支预算总表"</f>
        <v>2025年部门财政拨款收支预算总表</v>
      </c>
    </row>
    <row r="4" ht="17.25" customHeight="1" spans="1:4">
      <c r="A4" s="86" t="str">
        <f>"单位名称："&amp;"昆明市晋宁区人力资源和社会保障局"</f>
        <v>单位名称：昆明市晋宁区人力资源和社会保障局</v>
      </c>
      <c r="B4" s="102"/>
      <c r="D4" s="88" t="s">
        <v>1</v>
      </c>
    </row>
    <row r="5" ht="17.25" customHeight="1" spans="1:4">
      <c r="A5" s="72" t="s">
        <v>2</v>
      </c>
      <c r="B5" s="255"/>
      <c r="C5" s="72" t="s">
        <v>3</v>
      </c>
      <c r="D5" s="255"/>
    </row>
    <row r="6" ht="18.75" customHeight="1" spans="1:4">
      <c r="A6" s="72" t="s">
        <v>4</v>
      </c>
      <c r="B6" s="72" t="str">
        <f t="shared" ref="B6:D6" si="0">"2025"&amp;"年预算"</f>
        <v>2025年预算</v>
      </c>
      <c r="C6" s="72" t="s">
        <v>6</v>
      </c>
      <c r="D6" s="72" t="str">
        <f t="shared" si="0"/>
        <v>2025年预算</v>
      </c>
    </row>
    <row r="7" ht="16.5" customHeight="1" spans="1:4">
      <c r="A7" s="256" t="s">
        <v>144</v>
      </c>
      <c r="B7" s="98">
        <v>5771131.31</v>
      </c>
      <c r="C7" s="256" t="s">
        <v>145</v>
      </c>
      <c r="D7" s="98">
        <v>5771131.31</v>
      </c>
    </row>
    <row r="8" ht="16.5" customHeight="1" spans="1:4">
      <c r="A8" s="256" t="s">
        <v>146</v>
      </c>
      <c r="B8" s="98">
        <v>5771131.31</v>
      </c>
      <c r="C8" s="256" t="s">
        <v>147</v>
      </c>
      <c r="D8" s="98"/>
    </row>
    <row r="9" ht="16.5" customHeight="1" spans="1:4">
      <c r="A9" s="256" t="s">
        <v>148</v>
      </c>
      <c r="B9" s="98"/>
      <c r="C9" s="256" t="s">
        <v>149</v>
      </c>
      <c r="D9" s="98"/>
    </row>
    <row r="10" ht="16.5" customHeight="1" spans="1:4">
      <c r="A10" s="256" t="s">
        <v>150</v>
      </c>
      <c r="B10" s="98"/>
      <c r="C10" s="256" t="s">
        <v>151</v>
      </c>
      <c r="D10" s="98"/>
    </row>
    <row r="11" ht="16.5" customHeight="1" spans="1:4">
      <c r="A11" s="256" t="s">
        <v>152</v>
      </c>
      <c r="B11" s="98"/>
      <c r="C11" s="256" t="s">
        <v>153</v>
      </c>
      <c r="D11" s="98"/>
    </row>
    <row r="12" ht="16.5" customHeight="1" spans="1:4">
      <c r="A12" s="256" t="s">
        <v>146</v>
      </c>
      <c r="B12" s="98"/>
      <c r="C12" s="256" t="s">
        <v>154</v>
      </c>
      <c r="D12" s="98"/>
    </row>
    <row r="13" ht="16.5" customHeight="1" spans="1:4">
      <c r="A13" s="25" t="s">
        <v>148</v>
      </c>
      <c r="B13" s="29"/>
      <c r="C13" s="208" t="s">
        <v>155</v>
      </c>
      <c r="D13" s="29"/>
    </row>
    <row r="14" ht="16.5" customHeight="1" spans="1:4">
      <c r="A14" s="25" t="s">
        <v>150</v>
      </c>
      <c r="B14" s="29"/>
      <c r="C14" s="208" t="s">
        <v>156</v>
      </c>
      <c r="D14" s="29"/>
    </row>
    <row r="15" ht="16.5" customHeight="1" spans="1:4">
      <c r="A15" s="257"/>
      <c r="B15" s="258"/>
      <c r="C15" s="208" t="s">
        <v>157</v>
      </c>
      <c r="D15" s="29">
        <v>4938313.66</v>
      </c>
    </row>
    <row r="16" ht="16.5" customHeight="1" spans="1:4">
      <c r="A16" s="257"/>
      <c r="B16" s="258"/>
      <c r="C16" s="208" t="s">
        <v>158</v>
      </c>
      <c r="D16" s="29">
        <v>406274.29</v>
      </c>
    </row>
    <row r="17" ht="16.5" customHeight="1" spans="1:4">
      <c r="A17" s="257"/>
      <c r="B17" s="258"/>
      <c r="C17" s="208" t="s">
        <v>159</v>
      </c>
      <c r="D17" s="29"/>
    </row>
    <row r="18" ht="16.5" customHeight="1" spans="1:4">
      <c r="A18" s="257"/>
      <c r="B18" s="258"/>
      <c r="C18" s="208" t="s">
        <v>160</v>
      </c>
      <c r="D18" s="29"/>
    </row>
    <row r="19" ht="16.5" customHeight="1" spans="1:4">
      <c r="A19" s="257"/>
      <c r="B19" s="258"/>
      <c r="C19" s="208" t="s">
        <v>161</v>
      </c>
      <c r="D19" s="29"/>
    </row>
    <row r="20" ht="16.5" customHeight="1" spans="1:4">
      <c r="A20" s="257"/>
      <c r="B20" s="258"/>
      <c r="C20" s="208" t="s">
        <v>162</v>
      </c>
      <c r="D20" s="29"/>
    </row>
    <row r="21" ht="16.5" customHeight="1" spans="1:4">
      <c r="A21" s="257"/>
      <c r="B21" s="258"/>
      <c r="C21" s="208" t="s">
        <v>163</v>
      </c>
      <c r="D21" s="29"/>
    </row>
    <row r="22" ht="16.5" customHeight="1" spans="1:4">
      <c r="A22" s="257"/>
      <c r="B22" s="258"/>
      <c r="C22" s="208" t="s">
        <v>164</v>
      </c>
      <c r="D22" s="29"/>
    </row>
    <row r="23" ht="16.5" customHeight="1" spans="1:4">
      <c r="A23" s="257"/>
      <c r="B23" s="258"/>
      <c r="C23" s="208" t="s">
        <v>165</v>
      </c>
      <c r="D23" s="29"/>
    </row>
    <row r="24" ht="16.5" customHeight="1" spans="1:4">
      <c r="A24" s="257"/>
      <c r="B24" s="258"/>
      <c r="C24" s="208" t="s">
        <v>166</v>
      </c>
      <c r="D24" s="29"/>
    </row>
    <row r="25" ht="16.5" customHeight="1" spans="1:4">
      <c r="A25" s="257"/>
      <c r="B25" s="258"/>
      <c r="C25" s="208" t="s">
        <v>167</v>
      </c>
      <c r="D25" s="29"/>
    </row>
    <row r="26" ht="16.5" customHeight="1" spans="1:4">
      <c r="A26" s="257"/>
      <c r="B26" s="258"/>
      <c r="C26" s="208" t="s">
        <v>168</v>
      </c>
      <c r="D26" s="29">
        <v>426543.36</v>
      </c>
    </row>
    <row r="27" ht="16.5" customHeight="1" spans="1:4">
      <c r="A27" s="257"/>
      <c r="B27" s="258"/>
      <c r="C27" s="208" t="s">
        <v>169</v>
      </c>
      <c r="D27" s="29"/>
    </row>
    <row r="28" ht="16.5" customHeight="1" spans="1:4">
      <c r="A28" s="257"/>
      <c r="B28" s="258"/>
      <c r="C28" s="208" t="s">
        <v>170</v>
      </c>
      <c r="D28" s="29"/>
    </row>
    <row r="29" ht="16.5" customHeight="1" spans="1:4">
      <c r="A29" s="257"/>
      <c r="B29" s="258"/>
      <c r="C29" s="208" t="s">
        <v>171</v>
      </c>
      <c r="D29" s="29"/>
    </row>
    <row r="30" ht="16.5" customHeight="1" spans="1:4">
      <c r="A30" s="257"/>
      <c r="B30" s="258"/>
      <c r="C30" s="208" t="s">
        <v>172</v>
      </c>
      <c r="D30" s="29"/>
    </row>
    <row r="31" ht="16.5" customHeight="1" spans="1:4">
      <c r="A31" s="257"/>
      <c r="B31" s="258"/>
      <c r="C31" s="208" t="s">
        <v>173</v>
      </c>
      <c r="D31" s="29"/>
    </row>
    <row r="32" ht="16.5" customHeight="1" spans="1:4">
      <c r="A32" s="257"/>
      <c r="B32" s="258"/>
      <c r="C32" s="25" t="s">
        <v>174</v>
      </c>
      <c r="D32" s="29"/>
    </row>
    <row r="33" ht="16.5" customHeight="1" spans="1:4">
      <c r="A33" s="257"/>
      <c r="B33" s="258"/>
      <c r="C33" s="25" t="s">
        <v>175</v>
      </c>
      <c r="D33" s="29"/>
    </row>
    <row r="34" ht="16.5" customHeight="1" spans="1:4">
      <c r="A34" s="257"/>
      <c r="B34" s="258"/>
      <c r="C34" s="22" t="s">
        <v>176</v>
      </c>
      <c r="D34" s="259"/>
    </row>
    <row r="35" ht="15" customHeight="1" spans="1:4">
      <c r="A35" s="260" t="s">
        <v>50</v>
      </c>
      <c r="B35" s="261">
        <v>5771131.31</v>
      </c>
      <c r="C35" s="260" t="s">
        <v>51</v>
      </c>
      <c r="D35" s="261">
        <v>5771131.31</v>
      </c>
    </row>
  </sheetData>
  <mergeCells count="3">
    <mergeCell ref="A3:D3"/>
    <mergeCell ref="A5:B5"/>
    <mergeCell ref="C5:D5"/>
  </mergeCells>
  <pageMargins left="1.65347222222222" right="0.75" top="1" bottom="1" header="0.5" footer="0.5"/>
  <pageSetup paperSize="9" scale="76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0"/>
  <sheetViews>
    <sheetView showZeros="0" workbookViewId="0">
      <selection activeCell="C4" sqref="C4"/>
    </sheetView>
  </sheetViews>
  <sheetFormatPr defaultColWidth="9.14166666666667" defaultRowHeight="14.25" customHeight="1" outlineLevelCol="6"/>
  <cols>
    <col min="1" max="1" width="12.25" customWidth="1"/>
    <col min="2" max="2" width="38.0166666666667" customWidth="1"/>
    <col min="3" max="7" width="16.375" customWidth="1"/>
  </cols>
  <sheetData>
    <row r="1" customHeight="1" spans="4:7">
      <c r="D1" s="211"/>
      <c r="F1" s="246"/>
      <c r="G1" s="222"/>
    </row>
    <row r="2" s="136" customFormat="1" customHeight="1" spans="4:7">
      <c r="D2" s="226"/>
      <c r="F2" s="247"/>
      <c r="G2" s="248" t="s">
        <v>177</v>
      </c>
    </row>
    <row r="3" ht="41.25" customHeight="1" spans="1:7">
      <c r="A3" s="197" t="str">
        <f>"2025"&amp;"年一般公共预算支出预算表（按功能科目分类）"</f>
        <v>2025年一般公共预算支出预算表（按功能科目分类）</v>
      </c>
      <c r="B3" s="197"/>
      <c r="C3" s="197"/>
      <c r="D3" s="197"/>
      <c r="E3" s="197"/>
      <c r="F3" s="197"/>
      <c r="G3" s="197"/>
    </row>
    <row r="4" ht="18" customHeight="1" spans="1:7">
      <c r="A4" s="86" t="str">
        <f>"单位名称："&amp;"昆明市晋宁区人力资源和社会保障局"</f>
        <v>单位名称：昆明市晋宁区人力资源和社会保障局</v>
      </c>
      <c r="B4" s="86"/>
      <c r="C4" s="102"/>
      <c r="D4" s="102"/>
      <c r="E4" s="102"/>
      <c r="F4" s="102"/>
      <c r="G4" s="102" t="s">
        <v>1</v>
      </c>
    </row>
    <row r="5" ht="20.25" customHeight="1" spans="1:7">
      <c r="A5" s="19" t="s">
        <v>178</v>
      </c>
      <c r="B5" s="19"/>
      <c r="C5" s="202" t="s">
        <v>55</v>
      </c>
      <c r="D5" s="202" t="s">
        <v>74</v>
      </c>
      <c r="E5" s="18"/>
      <c r="F5" s="18"/>
      <c r="G5" s="18" t="s">
        <v>75</v>
      </c>
    </row>
    <row r="6" ht="20.25" customHeight="1" spans="1:7">
      <c r="A6" s="249" t="s">
        <v>71</v>
      </c>
      <c r="B6" s="249" t="s">
        <v>72</v>
      </c>
      <c r="C6" s="18"/>
      <c r="D6" s="18" t="s">
        <v>57</v>
      </c>
      <c r="E6" s="18" t="s">
        <v>179</v>
      </c>
      <c r="F6" s="18" t="s">
        <v>180</v>
      </c>
      <c r="G6" s="18"/>
    </row>
    <row r="7" ht="15" customHeight="1" spans="1:7">
      <c r="A7" s="24" t="s">
        <v>81</v>
      </c>
      <c r="B7" s="24" t="s">
        <v>82</v>
      </c>
      <c r="C7" s="24" t="s">
        <v>83</v>
      </c>
      <c r="D7" s="24" t="s">
        <v>84</v>
      </c>
      <c r="E7" s="24" t="s">
        <v>85</v>
      </c>
      <c r="F7" s="24" t="s">
        <v>86</v>
      </c>
      <c r="G7" s="24" t="s">
        <v>87</v>
      </c>
    </row>
    <row r="8" ht="18" customHeight="1" spans="1:7">
      <c r="A8" s="22" t="s">
        <v>96</v>
      </c>
      <c r="B8" s="22" t="s">
        <v>97</v>
      </c>
      <c r="C8" s="250">
        <v>4938313.66</v>
      </c>
      <c r="D8" s="251">
        <v>4322513.66</v>
      </c>
      <c r="E8" s="251">
        <v>3737476.7</v>
      </c>
      <c r="F8" s="251">
        <v>585036.96</v>
      </c>
      <c r="G8" s="251">
        <v>615800</v>
      </c>
    </row>
    <row r="9" ht="18" customHeight="1" spans="1:7">
      <c r="A9" s="252" t="s">
        <v>98</v>
      </c>
      <c r="B9" s="252" t="s">
        <v>99</v>
      </c>
      <c r="C9" s="250">
        <v>4271841.58</v>
      </c>
      <c r="D9" s="251">
        <v>3656041.58</v>
      </c>
      <c r="E9" s="251">
        <v>3086304.62</v>
      </c>
      <c r="F9" s="251">
        <v>569736.96</v>
      </c>
      <c r="G9" s="251">
        <v>615800</v>
      </c>
    </row>
    <row r="10" ht="18" customHeight="1" spans="1:7">
      <c r="A10" s="253" t="s">
        <v>100</v>
      </c>
      <c r="B10" s="253" t="s">
        <v>101</v>
      </c>
      <c r="C10" s="250">
        <v>3021201.72</v>
      </c>
      <c r="D10" s="251">
        <v>3021201.72</v>
      </c>
      <c r="E10" s="251">
        <v>2501431.32</v>
      </c>
      <c r="F10" s="251">
        <v>519770.4</v>
      </c>
      <c r="G10" s="251"/>
    </row>
    <row r="11" ht="18" customHeight="1" spans="1:7">
      <c r="A11" s="253" t="s">
        <v>102</v>
      </c>
      <c r="B11" s="253" t="s">
        <v>103</v>
      </c>
      <c r="C11" s="250">
        <v>350800</v>
      </c>
      <c r="D11" s="251"/>
      <c r="E11" s="251"/>
      <c r="F11" s="251"/>
      <c r="G11" s="251">
        <v>350800</v>
      </c>
    </row>
    <row r="12" ht="18" customHeight="1" spans="1:7">
      <c r="A12" s="253" t="s">
        <v>104</v>
      </c>
      <c r="B12" s="253" t="s">
        <v>105</v>
      </c>
      <c r="C12" s="250">
        <v>25000</v>
      </c>
      <c r="D12" s="251"/>
      <c r="E12" s="251"/>
      <c r="F12" s="251"/>
      <c r="G12" s="251">
        <v>25000</v>
      </c>
    </row>
    <row r="13" ht="18" customHeight="1" spans="1:7">
      <c r="A13" s="253" t="s">
        <v>106</v>
      </c>
      <c r="B13" s="253" t="s">
        <v>107</v>
      </c>
      <c r="C13" s="250">
        <v>30000</v>
      </c>
      <c r="D13" s="251"/>
      <c r="E13" s="251"/>
      <c r="F13" s="251"/>
      <c r="G13" s="251">
        <v>30000</v>
      </c>
    </row>
    <row r="14" ht="18" customHeight="1" spans="1:7">
      <c r="A14" s="253" t="s">
        <v>108</v>
      </c>
      <c r="B14" s="253" t="s">
        <v>109</v>
      </c>
      <c r="C14" s="250">
        <v>634839.86</v>
      </c>
      <c r="D14" s="251">
        <v>634839.86</v>
      </c>
      <c r="E14" s="251">
        <v>584873.3</v>
      </c>
      <c r="F14" s="251">
        <v>49966.56</v>
      </c>
      <c r="G14" s="251"/>
    </row>
    <row r="15" ht="18" customHeight="1" spans="1:7">
      <c r="A15" s="253" t="s">
        <v>110</v>
      </c>
      <c r="B15" s="253" t="s">
        <v>111</v>
      </c>
      <c r="C15" s="250">
        <v>210000</v>
      </c>
      <c r="D15" s="251"/>
      <c r="E15" s="251"/>
      <c r="F15" s="251"/>
      <c r="G15" s="251">
        <v>210000</v>
      </c>
    </row>
    <row r="16" ht="18" customHeight="1" spans="1:7">
      <c r="A16" s="252" t="s">
        <v>112</v>
      </c>
      <c r="B16" s="252" t="s">
        <v>113</v>
      </c>
      <c r="C16" s="250">
        <v>658152.48</v>
      </c>
      <c r="D16" s="251">
        <v>658152.48</v>
      </c>
      <c r="E16" s="251">
        <v>642852.48</v>
      </c>
      <c r="F16" s="251">
        <v>15300</v>
      </c>
      <c r="G16" s="251"/>
    </row>
    <row r="17" ht="18" customHeight="1" spans="1:7">
      <c r="A17" s="253" t="s">
        <v>114</v>
      </c>
      <c r="B17" s="253" t="s">
        <v>115</v>
      </c>
      <c r="C17" s="250">
        <v>260100</v>
      </c>
      <c r="D17" s="251">
        <v>260100</v>
      </c>
      <c r="E17" s="251">
        <v>244800</v>
      </c>
      <c r="F17" s="251">
        <v>15300</v>
      </c>
      <c r="G17" s="251"/>
    </row>
    <row r="18" ht="18" customHeight="1" spans="1:7">
      <c r="A18" s="253" t="s">
        <v>116</v>
      </c>
      <c r="B18" s="253" t="s">
        <v>117</v>
      </c>
      <c r="C18" s="250">
        <v>398052.48</v>
      </c>
      <c r="D18" s="251">
        <v>398052.48</v>
      </c>
      <c r="E18" s="251">
        <v>398052.48</v>
      </c>
      <c r="F18" s="251"/>
      <c r="G18" s="251"/>
    </row>
    <row r="19" ht="18" customHeight="1" spans="1:7">
      <c r="A19" s="252" t="s">
        <v>118</v>
      </c>
      <c r="B19" s="252" t="s">
        <v>119</v>
      </c>
      <c r="C19" s="250">
        <v>8319.6</v>
      </c>
      <c r="D19" s="251">
        <v>8319.6</v>
      </c>
      <c r="E19" s="251">
        <v>8319.6</v>
      </c>
      <c r="F19" s="251"/>
      <c r="G19" s="251"/>
    </row>
    <row r="20" ht="18" customHeight="1" spans="1:7">
      <c r="A20" s="253" t="s">
        <v>120</v>
      </c>
      <c r="B20" s="253" t="s">
        <v>121</v>
      </c>
      <c r="C20" s="250">
        <v>8319.6</v>
      </c>
      <c r="D20" s="251">
        <v>8319.6</v>
      </c>
      <c r="E20" s="251">
        <v>8319.6</v>
      </c>
      <c r="F20" s="251"/>
      <c r="G20" s="251"/>
    </row>
    <row r="21" ht="18" customHeight="1" spans="1:7">
      <c r="A21" s="22" t="s">
        <v>125</v>
      </c>
      <c r="B21" s="22" t="s">
        <v>126</v>
      </c>
      <c r="C21" s="250">
        <v>406274.29</v>
      </c>
      <c r="D21" s="251">
        <v>406274.29</v>
      </c>
      <c r="E21" s="251">
        <v>406274.29</v>
      </c>
      <c r="F21" s="251"/>
      <c r="G21" s="251"/>
    </row>
    <row r="22" ht="18" customHeight="1" spans="1:7">
      <c r="A22" s="252" t="s">
        <v>127</v>
      </c>
      <c r="B22" s="252" t="s">
        <v>128</v>
      </c>
      <c r="C22" s="250">
        <v>406274.29</v>
      </c>
      <c r="D22" s="251">
        <v>406274.29</v>
      </c>
      <c r="E22" s="251">
        <v>406274.29</v>
      </c>
      <c r="F22" s="251"/>
      <c r="G22" s="251"/>
    </row>
    <row r="23" ht="18" customHeight="1" spans="1:7">
      <c r="A23" s="253" t="s">
        <v>129</v>
      </c>
      <c r="B23" s="253" t="s">
        <v>130</v>
      </c>
      <c r="C23" s="250">
        <v>154879.5</v>
      </c>
      <c r="D23" s="251">
        <v>154879.5</v>
      </c>
      <c r="E23" s="251">
        <v>154879.5</v>
      </c>
      <c r="F23" s="251"/>
      <c r="G23" s="251"/>
    </row>
    <row r="24" ht="18" customHeight="1" spans="1:7">
      <c r="A24" s="253" t="s">
        <v>131</v>
      </c>
      <c r="B24" s="253" t="s">
        <v>132</v>
      </c>
      <c r="C24" s="250">
        <v>34074.91</v>
      </c>
      <c r="D24" s="251">
        <v>34074.91</v>
      </c>
      <c r="E24" s="251">
        <v>34074.91</v>
      </c>
      <c r="F24" s="251"/>
      <c r="G24" s="251"/>
    </row>
    <row r="25" ht="18" customHeight="1" spans="1:7">
      <c r="A25" s="253" t="s">
        <v>133</v>
      </c>
      <c r="B25" s="253" t="s">
        <v>134</v>
      </c>
      <c r="C25" s="250">
        <v>191569.4</v>
      </c>
      <c r="D25" s="251">
        <v>191569.4</v>
      </c>
      <c r="E25" s="251">
        <v>191569.4</v>
      </c>
      <c r="F25" s="251"/>
      <c r="G25" s="251"/>
    </row>
    <row r="26" ht="18" customHeight="1" spans="1:7">
      <c r="A26" s="253" t="s">
        <v>135</v>
      </c>
      <c r="B26" s="253" t="s">
        <v>136</v>
      </c>
      <c r="C26" s="250">
        <v>25750.48</v>
      </c>
      <c r="D26" s="251">
        <v>25750.48</v>
      </c>
      <c r="E26" s="251">
        <v>25750.48</v>
      </c>
      <c r="F26" s="251"/>
      <c r="G26" s="251"/>
    </row>
    <row r="27" ht="18" customHeight="1" spans="1:7">
      <c r="A27" s="22" t="s">
        <v>137</v>
      </c>
      <c r="B27" s="22" t="s">
        <v>138</v>
      </c>
      <c r="C27" s="250">
        <v>426543.36</v>
      </c>
      <c r="D27" s="251">
        <v>426543.36</v>
      </c>
      <c r="E27" s="251">
        <v>426543.36</v>
      </c>
      <c r="F27" s="251"/>
      <c r="G27" s="251"/>
    </row>
    <row r="28" ht="18" customHeight="1" spans="1:7">
      <c r="A28" s="252" t="s">
        <v>139</v>
      </c>
      <c r="B28" s="252" t="s">
        <v>140</v>
      </c>
      <c r="C28" s="250">
        <v>426543.36</v>
      </c>
      <c r="D28" s="251">
        <v>426543.36</v>
      </c>
      <c r="E28" s="251">
        <v>426543.36</v>
      </c>
      <c r="F28" s="251"/>
      <c r="G28" s="251"/>
    </row>
    <row r="29" ht="18" customHeight="1" spans="1:7">
      <c r="A29" s="253" t="s">
        <v>141</v>
      </c>
      <c r="B29" s="253" t="s">
        <v>142</v>
      </c>
      <c r="C29" s="250">
        <v>426543.36</v>
      </c>
      <c r="D29" s="251">
        <v>426543.36</v>
      </c>
      <c r="E29" s="251">
        <v>426543.36</v>
      </c>
      <c r="F29" s="251"/>
      <c r="G29" s="251"/>
    </row>
    <row r="30" ht="18" customHeight="1" spans="1:7">
      <c r="A30" s="62" t="s">
        <v>181</v>
      </c>
      <c r="B30" s="62" t="s">
        <v>181</v>
      </c>
      <c r="C30" s="250">
        <v>5771131.31</v>
      </c>
      <c r="D30" s="251">
        <v>5155331.31</v>
      </c>
      <c r="E30" s="250">
        <v>4570294.35</v>
      </c>
      <c r="F30" s="250">
        <v>585036.96</v>
      </c>
      <c r="G30" s="250">
        <v>615800</v>
      </c>
    </row>
  </sheetData>
  <mergeCells count="7">
    <mergeCell ref="A3:G3"/>
    <mergeCell ref="A4:B4"/>
    <mergeCell ref="A5:B5"/>
    <mergeCell ref="D5:F5"/>
    <mergeCell ref="A30:B30"/>
    <mergeCell ref="C5:C6"/>
    <mergeCell ref="G5:G6"/>
  </mergeCells>
  <pageMargins left="1.92847222222222" right="0.75" top="1" bottom="1" header="0.5" footer="0.5"/>
  <pageSetup paperSize="9" scale="82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selection activeCell="D13" sqref="D13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85"/>
      <c r="B1" s="85"/>
      <c r="C1" s="85"/>
      <c r="D1" s="85"/>
      <c r="E1" s="84"/>
      <c r="F1" s="85"/>
    </row>
    <row r="2" s="44" customFormat="1" customHeight="1" spans="1:6">
      <c r="A2" s="235"/>
      <c r="B2" s="235"/>
      <c r="C2" s="235"/>
      <c r="D2" s="235"/>
      <c r="E2" s="236"/>
      <c r="F2" s="237" t="s">
        <v>182</v>
      </c>
    </row>
    <row r="3" ht="41.25" customHeight="1" spans="1:6">
      <c r="A3" s="238" t="str">
        <f>"2025"&amp;"年一般公共预算“三公”经费支出预算表"</f>
        <v>2025年一般公共预算“三公”经费支出预算表</v>
      </c>
      <c r="B3" s="85"/>
      <c r="C3" s="85"/>
      <c r="D3" s="85"/>
      <c r="E3" s="84"/>
      <c r="F3" s="85"/>
    </row>
    <row r="4" customHeight="1" spans="1:6">
      <c r="A4" s="86" t="str">
        <f>"单位名称："&amp;"昆明市晋宁区人力资源和社会保障局"</f>
        <v>单位名称：昆明市晋宁区人力资源和社会保障局</v>
      </c>
      <c r="B4" s="86"/>
      <c r="C4" s="102"/>
      <c r="D4" s="102"/>
      <c r="E4" s="102"/>
      <c r="F4" s="102" t="s">
        <v>1</v>
      </c>
    </row>
    <row r="5" ht="27" customHeight="1" spans="1:6">
      <c r="A5" s="239" t="s">
        <v>183</v>
      </c>
      <c r="B5" s="239" t="s">
        <v>184</v>
      </c>
      <c r="C5" s="240" t="s">
        <v>185</v>
      </c>
      <c r="D5" s="75"/>
      <c r="E5" s="89"/>
      <c r="F5" s="75" t="s">
        <v>186</v>
      </c>
    </row>
    <row r="6" ht="28.5" customHeight="1" spans="1:6">
      <c r="A6" s="241"/>
      <c r="B6" s="242"/>
      <c r="C6" s="243" t="s">
        <v>57</v>
      </c>
      <c r="D6" s="89" t="s">
        <v>187</v>
      </c>
      <c r="E6" s="89" t="s">
        <v>188</v>
      </c>
      <c r="F6" s="91"/>
    </row>
    <row r="7" ht="17.25" customHeight="1" spans="1:6">
      <c r="A7" s="244" t="s">
        <v>81</v>
      </c>
      <c r="B7" s="244" t="s">
        <v>82</v>
      </c>
      <c r="C7" s="94" t="s">
        <v>83</v>
      </c>
      <c r="D7" s="94" t="s">
        <v>84</v>
      </c>
      <c r="E7" s="94" t="s">
        <v>85</v>
      </c>
      <c r="F7" s="94" t="s">
        <v>86</v>
      </c>
    </row>
    <row r="8" ht="17.25" customHeight="1" spans="1:6">
      <c r="A8" s="245">
        <v>95000</v>
      </c>
      <c r="B8" s="29"/>
      <c r="C8" s="27">
        <v>45000</v>
      </c>
      <c r="D8" s="27"/>
      <c r="E8" s="27">
        <v>45000</v>
      </c>
      <c r="F8" s="27">
        <v>50000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75" right="0.75" top="1" bottom="1" header="0.5" footer="0.5"/>
  <pageSetup paperSize="9" scale="7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6"/>
  <sheetViews>
    <sheetView showZeros="0" topLeftCell="C1" workbookViewId="0">
      <selection activeCell="M4" sqref="M4"/>
    </sheetView>
  </sheetViews>
  <sheetFormatPr defaultColWidth="9.14166666666667" defaultRowHeight="14.25" customHeight="1"/>
  <cols>
    <col min="1" max="1" width="26.75" customWidth="1"/>
    <col min="2" max="2" width="26.125" customWidth="1"/>
    <col min="3" max="3" width="17.625" customWidth="1"/>
    <col min="4" max="4" width="15.625" customWidth="1"/>
    <col min="5" max="5" width="7.875" customWidth="1"/>
    <col min="6" max="6" width="25.25" customWidth="1"/>
    <col min="7" max="7" width="10.2833333333333" customWidth="1"/>
    <col min="8" max="8" width="23" customWidth="1"/>
    <col min="9" max="10" width="11.25" customWidth="1"/>
    <col min="11" max="12" width="6.75" customWidth="1"/>
    <col min="13" max="13" width="11.125" customWidth="1"/>
    <col min="14" max="14" width="6.125" customWidth="1"/>
    <col min="15" max="18" width="6.5" customWidth="1"/>
    <col min="19" max="24" width="6" customWidth="1"/>
  </cols>
  <sheetData>
    <row r="1" ht="13.5" customHeight="1" spans="2:24">
      <c r="B1" s="211"/>
      <c r="C1" s="224"/>
      <c r="E1" s="225"/>
      <c r="F1" s="225"/>
      <c r="G1" s="225"/>
      <c r="H1" s="225"/>
      <c r="I1" s="138"/>
      <c r="J1" s="138"/>
      <c r="K1" s="138"/>
      <c r="L1" s="138"/>
      <c r="M1" s="138"/>
      <c r="N1" s="138"/>
      <c r="R1" s="138"/>
      <c r="V1" s="224"/>
      <c r="X1" s="184"/>
    </row>
    <row r="2" s="136" customFormat="1" ht="13.5" customHeight="1" spans="2:24">
      <c r="B2" s="226"/>
      <c r="C2" s="227"/>
      <c r="E2" s="228"/>
      <c r="F2" s="228"/>
      <c r="G2" s="228"/>
      <c r="H2" s="228"/>
      <c r="I2" s="140"/>
      <c r="J2" s="140"/>
      <c r="K2" s="140"/>
      <c r="L2" s="140"/>
      <c r="M2" s="140"/>
      <c r="N2" s="140"/>
      <c r="R2" s="140"/>
      <c r="V2" s="227"/>
      <c r="X2" s="185" t="s">
        <v>189</v>
      </c>
    </row>
    <row r="3" ht="45.75" customHeight="1" spans="1:24">
      <c r="A3" s="142" t="str">
        <f>"2025"&amp;"年部门基本支出预算表"</f>
        <v>2025年部门基本支出预算表</v>
      </c>
      <c r="B3" s="49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49"/>
      <c r="P3" s="49"/>
      <c r="Q3" s="49"/>
      <c r="R3" s="142"/>
      <c r="S3" s="142"/>
      <c r="T3" s="142"/>
      <c r="U3" s="142"/>
      <c r="V3" s="142"/>
      <c r="W3" s="142"/>
      <c r="X3" s="142"/>
    </row>
    <row r="4" ht="18.75" customHeight="1" spans="1:24">
      <c r="A4" s="86" t="str">
        <f>"单位名称："&amp;"昆明市晋宁区人力资源和社会保障局"</f>
        <v>单位名称：昆明市晋宁区人力资源和社会保障局</v>
      </c>
      <c r="B4" s="86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 t="s">
        <v>1</v>
      </c>
      <c r="X4" s="102"/>
    </row>
    <row r="5" ht="18" customHeight="1" spans="1:24">
      <c r="A5" s="54" t="s">
        <v>190</v>
      </c>
      <c r="B5" s="54" t="s">
        <v>191</v>
      </c>
      <c r="C5" s="54" t="s">
        <v>192</v>
      </c>
      <c r="D5" s="54" t="s">
        <v>193</v>
      </c>
      <c r="E5" s="54" t="s">
        <v>194</v>
      </c>
      <c r="F5" s="54" t="s">
        <v>195</v>
      </c>
      <c r="G5" s="54" t="s">
        <v>196</v>
      </c>
      <c r="H5" s="54" t="s">
        <v>197</v>
      </c>
      <c r="I5" s="232" t="s">
        <v>198</v>
      </c>
      <c r="J5" s="171" t="s">
        <v>198</v>
      </c>
      <c r="K5" s="171"/>
      <c r="L5" s="171"/>
      <c r="M5" s="171"/>
      <c r="N5" s="171"/>
      <c r="O5" s="17"/>
      <c r="P5" s="17"/>
      <c r="Q5" s="17"/>
      <c r="R5" s="163" t="s">
        <v>61</v>
      </c>
      <c r="S5" s="171" t="s">
        <v>62</v>
      </c>
      <c r="T5" s="171"/>
      <c r="U5" s="171"/>
      <c r="V5" s="171"/>
      <c r="W5" s="171"/>
      <c r="X5" s="172"/>
    </row>
    <row r="6" ht="18" customHeight="1" spans="1:24">
      <c r="A6" s="56"/>
      <c r="B6" s="213"/>
      <c r="C6" s="200"/>
      <c r="D6" s="56"/>
      <c r="E6" s="56"/>
      <c r="F6" s="56"/>
      <c r="G6" s="56"/>
      <c r="H6" s="56"/>
      <c r="I6" s="198" t="s">
        <v>199</v>
      </c>
      <c r="J6" s="232" t="s">
        <v>58</v>
      </c>
      <c r="K6" s="171"/>
      <c r="L6" s="171"/>
      <c r="M6" s="171"/>
      <c r="N6" s="172"/>
      <c r="O6" s="16" t="s">
        <v>200</v>
      </c>
      <c r="P6" s="17"/>
      <c r="Q6" s="39"/>
      <c r="R6" s="54" t="s">
        <v>61</v>
      </c>
      <c r="S6" s="232" t="s">
        <v>62</v>
      </c>
      <c r="T6" s="163" t="s">
        <v>63</v>
      </c>
      <c r="U6" s="171" t="s">
        <v>62</v>
      </c>
      <c r="V6" s="163" t="s">
        <v>65</v>
      </c>
      <c r="W6" s="163" t="s">
        <v>66</v>
      </c>
      <c r="X6" s="234" t="s">
        <v>67</v>
      </c>
    </row>
    <row r="7" ht="19.5" customHeight="1" spans="1:24">
      <c r="A7" s="213"/>
      <c r="B7" s="213"/>
      <c r="C7" s="213"/>
      <c r="D7" s="213"/>
      <c r="E7" s="213"/>
      <c r="F7" s="213"/>
      <c r="G7" s="213"/>
      <c r="H7" s="213"/>
      <c r="I7" s="213"/>
      <c r="J7" s="233" t="s">
        <v>201</v>
      </c>
      <c r="K7" s="54" t="s">
        <v>202</v>
      </c>
      <c r="L7" s="54" t="s">
        <v>203</v>
      </c>
      <c r="M7" s="54" t="s">
        <v>204</v>
      </c>
      <c r="N7" s="54" t="s">
        <v>205</v>
      </c>
      <c r="O7" s="54" t="s">
        <v>58</v>
      </c>
      <c r="P7" s="54" t="s">
        <v>59</v>
      </c>
      <c r="Q7" s="54" t="s">
        <v>60</v>
      </c>
      <c r="R7" s="213"/>
      <c r="S7" s="54" t="s">
        <v>57</v>
      </c>
      <c r="T7" s="54" t="s">
        <v>63</v>
      </c>
      <c r="U7" s="54" t="s">
        <v>206</v>
      </c>
      <c r="V7" s="54" t="s">
        <v>65</v>
      </c>
      <c r="W7" s="54" t="s">
        <v>66</v>
      </c>
      <c r="X7" s="54" t="s">
        <v>67</v>
      </c>
    </row>
    <row r="8" ht="37.5" customHeight="1" spans="1:24">
      <c r="A8" s="229"/>
      <c r="B8" s="61"/>
      <c r="C8" s="229"/>
      <c r="D8" s="229"/>
      <c r="E8" s="229"/>
      <c r="F8" s="229"/>
      <c r="G8" s="229"/>
      <c r="H8" s="229"/>
      <c r="I8" s="229"/>
      <c r="J8" s="72" t="s">
        <v>57</v>
      </c>
      <c r="K8" s="59" t="s">
        <v>207</v>
      </c>
      <c r="L8" s="59" t="s">
        <v>203</v>
      </c>
      <c r="M8" s="59" t="s">
        <v>204</v>
      </c>
      <c r="N8" s="59" t="s">
        <v>205</v>
      </c>
      <c r="O8" s="59" t="s">
        <v>203</v>
      </c>
      <c r="P8" s="59" t="s">
        <v>204</v>
      </c>
      <c r="Q8" s="59" t="s">
        <v>205</v>
      </c>
      <c r="R8" s="59" t="s">
        <v>61</v>
      </c>
      <c r="S8" s="59" t="s">
        <v>57</v>
      </c>
      <c r="T8" s="59" t="s">
        <v>63</v>
      </c>
      <c r="U8" s="59" t="s">
        <v>206</v>
      </c>
      <c r="V8" s="59" t="s">
        <v>65</v>
      </c>
      <c r="W8" s="59" t="s">
        <v>66</v>
      </c>
      <c r="X8" s="59" t="s">
        <v>67</v>
      </c>
    </row>
    <row r="9" customHeight="1" spans="1:24">
      <c r="A9" s="76">
        <v>1</v>
      </c>
      <c r="B9" s="76">
        <v>2</v>
      </c>
      <c r="C9" s="76">
        <v>3</v>
      </c>
      <c r="D9" s="76">
        <v>4</v>
      </c>
      <c r="E9" s="76">
        <v>5</v>
      </c>
      <c r="F9" s="76">
        <v>6</v>
      </c>
      <c r="G9" s="76">
        <v>7</v>
      </c>
      <c r="H9" s="76">
        <v>8</v>
      </c>
      <c r="I9" s="76">
        <v>9</v>
      </c>
      <c r="J9" s="76">
        <v>10</v>
      </c>
      <c r="K9" s="76">
        <v>11</v>
      </c>
      <c r="L9" s="76">
        <v>12</v>
      </c>
      <c r="M9" s="76">
        <v>13</v>
      </c>
      <c r="N9" s="76">
        <v>14</v>
      </c>
      <c r="O9" s="76">
        <v>15</v>
      </c>
      <c r="P9" s="76">
        <v>16</v>
      </c>
      <c r="Q9" s="76">
        <v>17</v>
      </c>
      <c r="R9" s="76">
        <v>18</v>
      </c>
      <c r="S9" s="76">
        <v>19</v>
      </c>
      <c r="T9" s="76">
        <v>20</v>
      </c>
      <c r="U9" s="76">
        <v>21</v>
      </c>
      <c r="V9" s="76">
        <v>22</v>
      </c>
      <c r="W9" s="76">
        <v>23</v>
      </c>
      <c r="X9" s="76">
        <v>24</v>
      </c>
    </row>
    <row r="10" ht="20.25" customHeight="1" spans="1:24">
      <c r="A10" s="25" t="s">
        <v>69</v>
      </c>
      <c r="B10" s="25" t="s">
        <v>69</v>
      </c>
      <c r="C10" s="25" t="s">
        <v>208</v>
      </c>
      <c r="D10" s="25" t="s">
        <v>209</v>
      </c>
      <c r="E10" s="25" t="s">
        <v>100</v>
      </c>
      <c r="F10" s="25" t="s">
        <v>101</v>
      </c>
      <c r="G10" s="25" t="s">
        <v>210</v>
      </c>
      <c r="H10" s="25" t="s">
        <v>211</v>
      </c>
      <c r="I10" s="64">
        <v>743280</v>
      </c>
      <c r="J10" s="64">
        <v>743280</v>
      </c>
      <c r="K10" s="64"/>
      <c r="L10" s="64"/>
      <c r="M10" s="66">
        <v>743280</v>
      </c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</row>
    <row r="11" ht="20.25" customHeight="1" spans="1:24">
      <c r="A11" s="25" t="s">
        <v>69</v>
      </c>
      <c r="B11" s="25" t="s">
        <v>69</v>
      </c>
      <c r="C11" s="25" t="s">
        <v>208</v>
      </c>
      <c r="D11" s="25" t="s">
        <v>209</v>
      </c>
      <c r="E11" s="25" t="s">
        <v>100</v>
      </c>
      <c r="F11" s="25" t="s">
        <v>101</v>
      </c>
      <c r="G11" s="25" t="s">
        <v>212</v>
      </c>
      <c r="H11" s="25" t="s">
        <v>213</v>
      </c>
      <c r="I11" s="64">
        <v>1131600</v>
      </c>
      <c r="J11" s="64">
        <v>1131600</v>
      </c>
      <c r="K11" s="67"/>
      <c r="L11" s="67"/>
      <c r="M11" s="66">
        <v>1131600</v>
      </c>
      <c r="N11" s="67"/>
      <c r="O11" s="64"/>
      <c r="P11" s="64"/>
      <c r="Q11" s="64"/>
      <c r="R11" s="64"/>
      <c r="S11" s="64"/>
      <c r="T11" s="64"/>
      <c r="U11" s="64"/>
      <c r="V11" s="64"/>
      <c r="W11" s="64"/>
      <c r="X11" s="64"/>
    </row>
    <row r="12" ht="20.25" customHeight="1" spans="1:24">
      <c r="A12" s="25" t="s">
        <v>69</v>
      </c>
      <c r="B12" s="25" t="s">
        <v>69</v>
      </c>
      <c r="C12" s="25" t="s">
        <v>208</v>
      </c>
      <c r="D12" s="25" t="s">
        <v>209</v>
      </c>
      <c r="E12" s="25" t="s">
        <v>100</v>
      </c>
      <c r="F12" s="25" t="s">
        <v>101</v>
      </c>
      <c r="G12" s="25" t="s">
        <v>214</v>
      </c>
      <c r="H12" s="25" t="s">
        <v>215</v>
      </c>
      <c r="I12" s="64">
        <v>61940</v>
      </c>
      <c r="J12" s="64">
        <v>61940</v>
      </c>
      <c r="K12" s="67"/>
      <c r="L12" s="67"/>
      <c r="M12" s="66">
        <v>61940</v>
      </c>
      <c r="N12" s="67"/>
      <c r="O12" s="64"/>
      <c r="P12" s="64"/>
      <c r="Q12" s="64"/>
      <c r="R12" s="64"/>
      <c r="S12" s="64"/>
      <c r="T12" s="64"/>
      <c r="U12" s="64"/>
      <c r="V12" s="64"/>
      <c r="W12" s="64"/>
      <c r="X12" s="64"/>
    </row>
    <row r="13" ht="20.25" customHeight="1" spans="1:24">
      <c r="A13" s="25" t="s">
        <v>69</v>
      </c>
      <c r="B13" s="25" t="s">
        <v>69</v>
      </c>
      <c r="C13" s="25" t="s">
        <v>216</v>
      </c>
      <c r="D13" s="25" t="s">
        <v>217</v>
      </c>
      <c r="E13" s="25" t="s">
        <v>108</v>
      </c>
      <c r="F13" s="25" t="s">
        <v>109</v>
      </c>
      <c r="G13" s="25" t="s">
        <v>210</v>
      </c>
      <c r="H13" s="25" t="s">
        <v>211</v>
      </c>
      <c r="I13" s="64">
        <v>186312</v>
      </c>
      <c r="J13" s="64">
        <v>186312</v>
      </c>
      <c r="K13" s="67"/>
      <c r="L13" s="67"/>
      <c r="M13" s="66">
        <v>186312</v>
      </c>
      <c r="N13" s="67"/>
      <c r="O13" s="64"/>
      <c r="P13" s="64"/>
      <c r="Q13" s="64"/>
      <c r="R13" s="64"/>
      <c r="S13" s="64"/>
      <c r="T13" s="64"/>
      <c r="U13" s="64"/>
      <c r="V13" s="64"/>
      <c r="W13" s="64"/>
      <c r="X13" s="64"/>
    </row>
    <row r="14" ht="20.25" customHeight="1" spans="1:24">
      <c r="A14" s="25" t="s">
        <v>69</v>
      </c>
      <c r="B14" s="25" t="s">
        <v>69</v>
      </c>
      <c r="C14" s="25" t="s">
        <v>216</v>
      </c>
      <c r="D14" s="25" t="s">
        <v>217</v>
      </c>
      <c r="E14" s="25" t="s">
        <v>108</v>
      </c>
      <c r="F14" s="25" t="s">
        <v>109</v>
      </c>
      <c r="G14" s="25" t="s">
        <v>212</v>
      </c>
      <c r="H14" s="25" t="s">
        <v>213</v>
      </c>
      <c r="I14" s="64">
        <v>14520</v>
      </c>
      <c r="J14" s="64">
        <v>14520</v>
      </c>
      <c r="K14" s="67"/>
      <c r="L14" s="67"/>
      <c r="M14" s="66">
        <v>14520</v>
      </c>
      <c r="N14" s="67"/>
      <c r="O14" s="64"/>
      <c r="P14" s="64"/>
      <c r="Q14" s="64"/>
      <c r="R14" s="64"/>
      <c r="S14" s="64"/>
      <c r="T14" s="64"/>
      <c r="U14" s="64"/>
      <c r="V14" s="64"/>
      <c r="W14" s="64"/>
      <c r="X14" s="64"/>
    </row>
    <row r="15" ht="20.25" customHeight="1" spans="1:24">
      <c r="A15" s="25" t="s">
        <v>69</v>
      </c>
      <c r="B15" s="25" t="s">
        <v>69</v>
      </c>
      <c r="C15" s="25" t="s">
        <v>216</v>
      </c>
      <c r="D15" s="25" t="s">
        <v>217</v>
      </c>
      <c r="E15" s="25" t="s">
        <v>108</v>
      </c>
      <c r="F15" s="25" t="s">
        <v>109</v>
      </c>
      <c r="G15" s="25" t="s">
        <v>214</v>
      </c>
      <c r="H15" s="25" t="s">
        <v>215</v>
      </c>
      <c r="I15" s="64">
        <v>15526</v>
      </c>
      <c r="J15" s="64">
        <v>15526</v>
      </c>
      <c r="K15" s="67"/>
      <c r="L15" s="67"/>
      <c r="M15" s="66">
        <v>15526</v>
      </c>
      <c r="N15" s="67"/>
      <c r="O15" s="64"/>
      <c r="P15" s="64"/>
      <c r="Q15" s="64"/>
      <c r="R15" s="64"/>
      <c r="S15" s="64"/>
      <c r="T15" s="64"/>
      <c r="U15" s="64"/>
      <c r="V15" s="64"/>
      <c r="W15" s="64"/>
      <c r="X15" s="64"/>
    </row>
    <row r="16" ht="20.25" customHeight="1" spans="1:24">
      <c r="A16" s="25" t="s">
        <v>69</v>
      </c>
      <c r="B16" s="25" t="s">
        <v>69</v>
      </c>
      <c r="C16" s="25" t="s">
        <v>216</v>
      </c>
      <c r="D16" s="25" t="s">
        <v>217</v>
      </c>
      <c r="E16" s="25" t="s">
        <v>108</v>
      </c>
      <c r="F16" s="25" t="s">
        <v>109</v>
      </c>
      <c r="G16" s="25" t="s">
        <v>218</v>
      </c>
      <c r="H16" s="25" t="s">
        <v>219</v>
      </c>
      <c r="I16" s="64">
        <v>86700</v>
      </c>
      <c r="J16" s="64">
        <v>86700</v>
      </c>
      <c r="K16" s="67"/>
      <c r="L16" s="67"/>
      <c r="M16" s="66">
        <v>86700</v>
      </c>
      <c r="N16" s="67"/>
      <c r="O16" s="64"/>
      <c r="P16" s="64"/>
      <c r="Q16" s="64"/>
      <c r="R16" s="64"/>
      <c r="S16" s="64"/>
      <c r="T16" s="64"/>
      <c r="U16" s="64"/>
      <c r="V16" s="64"/>
      <c r="W16" s="64"/>
      <c r="X16" s="64"/>
    </row>
    <row r="17" ht="20.25" customHeight="1" spans="1:24">
      <c r="A17" s="25" t="s">
        <v>69</v>
      </c>
      <c r="B17" s="25" t="s">
        <v>69</v>
      </c>
      <c r="C17" s="25" t="s">
        <v>216</v>
      </c>
      <c r="D17" s="25" t="s">
        <v>217</v>
      </c>
      <c r="E17" s="25" t="s">
        <v>108</v>
      </c>
      <c r="F17" s="25" t="s">
        <v>109</v>
      </c>
      <c r="G17" s="25" t="s">
        <v>218</v>
      </c>
      <c r="H17" s="25" t="s">
        <v>219</v>
      </c>
      <c r="I17" s="64">
        <v>45420</v>
      </c>
      <c r="J17" s="64">
        <v>45420</v>
      </c>
      <c r="K17" s="67"/>
      <c r="L17" s="67"/>
      <c r="M17" s="66">
        <v>45420</v>
      </c>
      <c r="N17" s="67"/>
      <c r="O17" s="64"/>
      <c r="P17" s="64"/>
      <c r="Q17" s="64"/>
      <c r="R17" s="64"/>
      <c r="S17" s="64"/>
      <c r="T17" s="64"/>
      <c r="U17" s="64"/>
      <c r="V17" s="64"/>
      <c r="W17" s="64"/>
      <c r="X17" s="64"/>
    </row>
    <row r="18" ht="20.25" customHeight="1" spans="1:24">
      <c r="A18" s="25" t="s">
        <v>69</v>
      </c>
      <c r="B18" s="25" t="s">
        <v>69</v>
      </c>
      <c r="C18" s="25" t="s">
        <v>216</v>
      </c>
      <c r="D18" s="25" t="s">
        <v>217</v>
      </c>
      <c r="E18" s="25" t="s">
        <v>108</v>
      </c>
      <c r="F18" s="25" t="s">
        <v>109</v>
      </c>
      <c r="G18" s="25" t="s">
        <v>218</v>
      </c>
      <c r="H18" s="25" t="s">
        <v>219</v>
      </c>
      <c r="I18" s="64">
        <v>98376</v>
      </c>
      <c r="J18" s="64">
        <v>98376</v>
      </c>
      <c r="K18" s="67"/>
      <c r="L18" s="67"/>
      <c r="M18" s="66">
        <v>98376</v>
      </c>
      <c r="N18" s="67"/>
      <c r="O18" s="64"/>
      <c r="P18" s="64"/>
      <c r="Q18" s="64"/>
      <c r="R18" s="64"/>
      <c r="S18" s="64"/>
      <c r="T18" s="64"/>
      <c r="U18" s="64"/>
      <c r="V18" s="64"/>
      <c r="W18" s="64"/>
      <c r="X18" s="64"/>
    </row>
    <row r="19" ht="20.25" customHeight="1" spans="1:24">
      <c r="A19" s="25" t="s">
        <v>69</v>
      </c>
      <c r="B19" s="25" t="s">
        <v>69</v>
      </c>
      <c r="C19" s="25" t="s">
        <v>220</v>
      </c>
      <c r="D19" s="25" t="s">
        <v>221</v>
      </c>
      <c r="E19" s="25" t="s">
        <v>116</v>
      </c>
      <c r="F19" s="25" t="s">
        <v>117</v>
      </c>
      <c r="G19" s="25" t="s">
        <v>222</v>
      </c>
      <c r="H19" s="25" t="s">
        <v>223</v>
      </c>
      <c r="I19" s="64">
        <v>313680</v>
      </c>
      <c r="J19" s="64">
        <v>313680</v>
      </c>
      <c r="K19" s="67"/>
      <c r="L19" s="67"/>
      <c r="M19" s="66">
        <v>313680</v>
      </c>
      <c r="N19" s="67"/>
      <c r="O19" s="64"/>
      <c r="P19" s="64"/>
      <c r="Q19" s="64"/>
      <c r="R19" s="64"/>
      <c r="S19" s="64"/>
      <c r="T19" s="64"/>
      <c r="U19" s="64"/>
      <c r="V19" s="64"/>
      <c r="W19" s="64"/>
      <c r="X19" s="64"/>
    </row>
    <row r="20" ht="20.25" customHeight="1" spans="1:24">
      <c r="A20" s="25" t="s">
        <v>69</v>
      </c>
      <c r="B20" s="25" t="s">
        <v>69</v>
      </c>
      <c r="C20" s="25" t="s">
        <v>220</v>
      </c>
      <c r="D20" s="25" t="s">
        <v>221</v>
      </c>
      <c r="E20" s="25" t="s">
        <v>116</v>
      </c>
      <c r="F20" s="25" t="s">
        <v>117</v>
      </c>
      <c r="G20" s="25" t="s">
        <v>222</v>
      </c>
      <c r="H20" s="25" t="s">
        <v>223</v>
      </c>
      <c r="I20" s="64">
        <v>84372.48</v>
      </c>
      <c r="J20" s="64">
        <v>84372.48</v>
      </c>
      <c r="K20" s="67"/>
      <c r="L20" s="67"/>
      <c r="M20" s="66">
        <v>84372.48</v>
      </c>
      <c r="N20" s="67"/>
      <c r="O20" s="64"/>
      <c r="P20" s="64"/>
      <c r="Q20" s="64"/>
      <c r="R20" s="64"/>
      <c r="S20" s="64"/>
      <c r="T20" s="64"/>
      <c r="U20" s="64"/>
      <c r="V20" s="64"/>
      <c r="W20" s="64"/>
      <c r="X20" s="64"/>
    </row>
    <row r="21" ht="20.25" customHeight="1" spans="1:24">
      <c r="A21" s="25" t="s">
        <v>69</v>
      </c>
      <c r="B21" s="25" t="s">
        <v>69</v>
      </c>
      <c r="C21" s="25" t="s">
        <v>220</v>
      </c>
      <c r="D21" s="25" t="s">
        <v>221</v>
      </c>
      <c r="E21" s="25" t="s">
        <v>129</v>
      </c>
      <c r="F21" s="25" t="s">
        <v>130</v>
      </c>
      <c r="G21" s="25" t="s">
        <v>224</v>
      </c>
      <c r="H21" s="25" t="s">
        <v>225</v>
      </c>
      <c r="I21" s="64">
        <v>154879.5</v>
      </c>
      <c r="J21" s="64">
        <v>154879.5</v>
      </c>
      <c r="K21" s="67"/>
      <c r="L21" s="67"/>
      <c r="M21" s="66">
        <v>154879.5</v>
      </c>
      <c r="N21" s="67"/>
      <c r="O21" s="64"/>
      <c r="P21" s="64"/>
      <c r="Q21" s="64"/>
      <c r="R21" s="64"/>
      <c r="S21" s="64"/>
      <c r="T21" s="64"/>
      <c r="U21" s="64"/>
      <c r="V21" s="64"/>
      <c r="W21" s="64"/>
      <c r="X21" s="64"/>
    </row>
    <row r="22" ht="20.25" customHeight="1" spans="1:24">
      <c r="A22" s="25" t="s">
        <v>69</v>
      </c>
      <c r="B22" s="25" t="s">
        <v>69</v>
      </c>
      <c r="C22" s="25" t="s">
        <v>220</v>
      </c>
      <c r="D22" s="25" t="s">
        <v>221</v>
      </c>
      <c r="E22" s="25" t="s">
        <v>131</v>
      </c>
      <c r="F22" s="25" t="s">
        <v>132</v>
      </c>
      <c r="G22" s="25" t="s">
        <v>224</v>
      </c>
      <c r="H22" s="25" t="s">
        <v>225</v>
      </c>
      <c r="I22" s="64">
        <v>34074.91</v>
      </c>
      <c r="J22" s="64">
        <v>34074.91</v>
      </c>
      <c r="K22" s="67"/>
      <c r="L22" s="67"/>
      <c r="M22" s="66">
        <v>34074.91</v>
      </c>
      <c r="N22" s="67"/>
      <c r="O22" s="64"/>
      <c r="P22" s="64"/>
      <c r="Q22" s="64"/>
      <c r="R22" s="64"/>
      <c r="S22" s="64"/>
      <c r="T22" s="64"/>
      <c r="U22" s="64"/>
      <c r="V22" s="64"/>
      <c r="W22" s="64"/>
      <c r="X22" s="64"/>
    </row>
    <row r="23" ht="20.25" customHeight="1" spans="1:24">
      <c r="A23" s="25" t="s">
        <v>69</v>
      </c>
      <c r="B23" s="25" t="s">
        <v>69</v>
      </c>
      <c r="C23" s="25" t="s">
        <v>220</v>
      </c>
      <c r="D23" s="25" t="s">
        <v>221</v>
      </c>
      <c r="E23" s="25" t="s">
        <v>133</v>
      </c>
      <c r="F23" s="25" t="s">
        <v>134</v>
      </c>
      <c r="G23" s="25" t="s">
        <v>226</v>
      </c>
      <c r="H23" s="25" t="s">
        <v>227</v>
      </c>
      <c r="I23" s="64">
        <v>21566.4</v>
      </c>
      <c r="J23" s="64">
        <v>21566.4</v>
      </c>
      <c r="K23" s="67"/>
      <c r="L23" s="67"/>
      <c r="M23" s="66">
        <v>21566.4</v>
      </c>
      <c r="N23" s="67"/>
      <c r="O23" s="64"/>
      <c r="P23" s="64"/>
      <c r="Q23" s="64"/>
      <c r="R23" s="64"/>
      <c r="S23" s="64"/>
      <c r="T23" s="64"/>
      <c r="U23" s="64"/>
      <c r="V23" s="64"/>
      <c r="W23" s="64"/>
      <c r="X23" s="64"/>
    </row>
    <row r="24" ht="20.25" customHeight="1" spans="1:24">
      <c r="A24" s="25" t="s">
        <v>69</v>
      </c>
      <c r="B24" s="25" t="s">
        <v>69</v>
      </c>
      <c r="C24" s="25" t="s">
        <v>220</v>
      </c>
      <c r="D24" s="25" t="s">
        <v>221</v>
      </c>
      <c r="E24" s="25" t="s">
        <v>133</v>
      </c>
      <c r="F24" s="25" t="s">
        <v>134</v>
      </c>
      <c r="G24" s="25" t="s">
        <v>226</v>
      </c>
      <c r="H24" s="25" t="s">
        <v>227</v>
      </c>
      <c r="I24" s="64">
        <v>71978</v>
      </c>
      <c r="J24" s="64">
        <v>71978</v>
      </c>
      <c r="K24" s="67"/>
      <c r="L24" s="67"/>
      <c r="M24" s="66">
        <v>71978</v>
      </c>
      <c r="N24" s="67"/>
      <c r="O24" s="64"/>
      <c r="P24" s="64"/>
      <c r="Q24" s="64"/>
      <c r="R24" s="64"/>
      <c r="S24" s="64"/>
      <c r="T24" s="64"/>
      <c r="U24" s="64"/>
      <c r="V24" s="64"/>
      <c r="W24" s="64"/>
      <c r="X24" s="64"/>
    </row>
    <row r="25" ht="20.25" customHeight="1" spans="1:24">
      <c r="A25" s="25" t="s">
        <v>69</v>
      </c>
      <c r="B25" s="25" t="s">
        <v>69</v>
      </c>
      <c r="C25" s="25" t="s">
        <v>220</v>
      </c>
      <c r="D25" s="25" t="s">
        <v>221</v>
      </c>
      <c r="E25" s="25" t="s">
        <v>133</v>
      </c>
      <c r="F25" s="25" t="s">
        <v>134</v>
      </c>
      <c r="G25" s="25" t="s">
        <v>226</v>
      </c>
      <c r="H25" s="25" t="s">
        <v>227</v>
      </c>
      <c r="I25" s="64">
        <v>98025</v>
      </c>
      <c r="J25" s="64">
        <v>98025</v>
      </c>
      <c r="K25" s="67"/>
      <c r="L25" s="67"/>
      <c r="M25" s="66">
        <v>98025</v>
      </c>
      <c r="N25" s="67"/>
      <c r="O25" s="64"/>
      <c r="P25" s="64"/>
      <c r="Q25" s="64"/>
      <c r="R25" s="64"/>
      <c r="S25" s="64"/>
      <c r="T25" s="64"/>
      <c r="U25" s="64"/>
      <c r="V25" s="64"/>
      <c r="W25" s="64"/>
      <c r="X25" s="64"/>
    </row>
    <row r="26" ht="20.25" customHeight="1" spans="1:24">
      <c r="A26" s="25" t="s">
        <v>69</v>
      </c>
      <c r="B26" s="25" t="s">
        <v>69</v>
      </c>
      <c r="C26" s="25" t="s">
        <v>220</v>
      </c>
      <c r="D26" s="25" t="s">
        <v>221</v>
      </c>
      <c r="E26" s="25" t="s">
        <v>100</v>
      </c>
      <c r="F26" s="25" t="s">
        <v>101</v>
      </c>
      <c r="G26" s="25" t="s">
        <v>228</v>
      </c>
      <c r="H26" s="25" t="s">
        <v>229</v>
      </c>
      <c r="I26" s="64">
        <v>2171.32</v>
      </c>
      <c r="J26" s="64">
        <v>2171.32</v>
      </c>
      <c r="K26" s="67"/>
      <c r="L26" s="67"/>
      <c r="M26" s="66">
        <v>2171.32</v>
      </c>
      <c r="N26" s="67"/>
      <c r="O26" s="64"/>
      <c r="P26" s="64"/>
      <c r="Q26" s="64"/>
      <c r="R26" s="64"/>
      <c r="S26" s="64"/>
      <c r="T26" s="64"/>
      <c r="U26" s="64"/>
      <c r="V26" s="64"/>
      <c r="W26" s="64"/>
      <c r="X26" s="64"/>
    </row>
    <row r="27" ht="20.25" customHeight="1" spans="1:24">
      <c r="A27" s="25" t="s">
        <v>69</v>
      </c>
      <c r="B27" s="25" t="s">
        <v>69</v>
      </c>
      <c r="C27" s="25" t="s">
        <v>220</v>
      </c>
      <c r="D27" s="25" t="s">
        <v>221</v>
      </c>
      <c r="E27" s="25" t="s">
        <v>108</v>
      </c>
      <c r="F27" s="25" t="s">
        <v>109</v>
      </c>
      <c r="G27" s="25" t="s">
        <v>228</v>
      </c>
      <c r="H27" s="25" t="s">
        <v>229</v>
      </c>
      <c r="I27" s="64">
        <v>3019.3</v>
      </c>
      <c r="J27" s="64">
        <v>3019.3</v>
      </c>
      <c r="K27" s="67"/>
      <c r="L27" s="67"/>
      <c r="M27" s="66">
        <v>3019.3</v>
      </c>
      <c r="N27" s="67"/>
      <c r="O27" s="64"/>
      <c r="P27" s="64"/>
      <c r="Q27" s="64"/>
      <c r="R27" s="64"/>
      <c r="S27" s="64"/>
      <c r="T27" s="64"/>
      <c r="U27" s="64"/>
      <c r="V27" s="64"/>
      <c r="W27" s="64"/>
      <c r="X27" s="64"/>
    </row>
    <row r="28" ht="20.25" customHeight="1" spans="1:24">
      <c r="A28" s="25" t="s">
        <v>69</v>
      </c>
      <c r="B28" s="25" t="s">
        <v>69</v>
      </c>
      <c r="C28" s="25" t="s">
        <v>220</v>
      </c>
      <c r="D28" s="25" t="s">
        <v>221</v>
      </c>
      <c r="E28" s="25" t="s">
        <v>135</v>
      </c>
      <c r="F28" s="25" t="s">
        <v>136</v>
      </c>
      <c r="G28" s="25" t="s">
        <v>228</v>
      </c>
      <c r="H28" s="25" t="s">
        <v>229</v>
      </c>
      <c r="I28" s="64">
        <v>9300.96</v>
      </c>
      <c r="J28" s="64">
        <v>9300.96</v>
      </c>
      <c r="K28" s="67"/>
      <c r="L28" s="67"/>
      <c r="M28" s="66">
        <v>9300.96</v>
      </c>
      <c r="N28" s="67"/>
      <c r="O28" s="64"/>
      <c r="P28" s="64"/>
      <c r="Q28" s="64"/>
      <c r="R28" s="64"/>
      <c r="S28" s="64"/>
      <c r="T28" s="64"/>
      <c r="U28" s="64"/>
      <c r="V28" s="64"/>
      <c r="W28" s="64"/>
      <c r="X28" s="64"/>
    </row>
    <row r="29" ht="20.25" customHeight="1" spans="1:24">
      <c r="A29" s="25" t="s">
        <v>69</v>
      </c>
      <c r="B29" s="25" t="s">
        <v>69</v>
      </c>
      <c r="C29" s="25" t="s">
        <v>220</v>
      </c>
      <c r="D29" s="25" t="s">
        <v>221</v>
      </c>
      <c r="E29" s="25" t="s">
        <v>135</v>
      </c>
      <c r="F29" s="25" t="s">
        <v>136</v>
      </c>
      <c r="G29" s="25" t="s">
        <v>228</v>
      </c>
      <c r="H29" s="25" t="s">
        <v>229</v>
      </c>
      <c r="I29" s="64">
        <v>3528.9</v>
      </c>
      <c r="J29" s="64">
        <v>3528.9</v>
      </c>
      <c r="K29" s="67"/>
      <c r="L29" s="67"/>
      <c r="M29" s="66">
        <v>3528.9</v>
      </c>
      <c r="N29" s="67"/>
      <c r="O29" s="64"/>
      <c r="P29" s="64"/>
      <c r="Q29" s="64"/>
      <c r="R29" s="64"/>
      <c r="S29" s="64"/>
      <c r="T29" s="64"/>
      <c r="U29" s="64"/>
      <c r="V29" s="64"/>
      <c r="W29" s="64"/>
      <c r="X29" s="64"/>
    </row>
    <row r="30" ht="20.25" customHeight="1" spans="1:24">
      <c r="A30" s="25" t="s">
        <v>69</v>
      </c>
      <c r="B30" s="25" t="s">
        <v>69</v>
      </c>
      <c r="C30" s="25" t="s">
        <v>220</v>
      </c>
      <c r="D30" s="25" t="s">
        <v>221</v>
      </c>
      <c r="E30" s="25" t="s">
        <v>135</v>
      </c>
      <c r="F30" s="25" t="s">
        <v>136</v>
      </c>
      <c r="G30" s="25" t="s">
        <v>228</v>
      </c>
      <c r="H30" s="25" t="s">
        <v>229</v>
      </c>
      <c r="I30" s="64">
        <v>1552.78</v>
      </c>
      <c r="J30" s="64">
        <v>1552.78</v>
      </c>
      <c r="K30" s="67"/>
      <c r="L30" s="67"/>
      <c r="M30" s="66">
        <v>1552.78</v>
      </c>
      <c r="N30" s="67"/>
      <c r="O30" s="64"/>
      <c r="P30" s="64"/>
      <c r="Q30" s="64"/>
      <c r="R30" s="64"/>
      <c r="S30" s="64"/>
      <c r="T30" s="64"/>
      <c r="U30" s="64"/>
      <c r="V30" s="64"/>
      <c r="W30" s="64"/>
      <c r="X30" s="64"/>
    </row>
    <row r="31" ht="20.25" customHeight="1" spans="1:24">
      <c r="A31" s="25" t="s">
        <v>69</v>
      </c>
      <c r="B31" s="25" t="s">
        <v>69</v>
      </c>
      <c r="C31" s="25" t="s">
        <v>220</v>
      </c>
      <c r="D31" s="25" t="s">
        <v>221</v>
      </c>
      <c r="E31" s="25" t="s">
        <v>135</v>
      </c>
      <c r="F31" s="25" t="s">
        <v>136</v>
      </c>
      <c r="G31" s="25" t="s">
        <v>228</v>
      </c>
      <c r="H31" s="25" t="s">
        <v>229</v>
      </c>
      <c r="I31" s="64">
        <v>8784.24</v>
      </c>
      <c r="J31" s="64">
        <v>8784.24</v>
      </c>
      <c r="K31" s="67"/>
      <c r="L31" s="67"/>
      <c r="M31" s="66">
        <v>8784.24</v>
      </c>
      <c r="N31" s="67"/>
      <c r="O31" s="64"/>
      <c r="P31" s="64"/>
      <c r="Q31" s="64"/>
      <c r="R31" s="64"/>
      <c r="S31" s="64"/>
      <c r="T31" s="64"/>
      <c r="U31" s="64"/>
      <c r="V31" s="64"/>
      <c r="W31" s="64"/>
      <c r="X31" s="64"/>
    </row>
    <row r="32" ht="20.25" customHeight="1" spans="1:24">
      <c r="A32" s="25" t="s">
        <v>69</v>
      </c>
      <c r="B32" s="25" t="s">
        <v>69</v>
      </c>
      <c r="C32" s="25" t="s">
        <v>220</v>
      </c>
      <c r="D32" s="25" t="s">
        <v>221</v>
      </c>
      <c r="E32" s="25" t="s">
        <v>135</v>
      </c>
      <c r="F32" s="25" t="s">
        <v>136</v>
      </c>
      <c r="G32" s="25" t="s">
        <v>228</v>
      </c>
      <c r="H32" s="25" t="s">
        <v>229</v>
      </c>
      <c r="I32" s="64">
        <v>2583.6</v>
      </c>
      <c r="J32" s="64">
        <v>2583.6</v>
      </c>
      <c r="K32" s="67"/>
      <c r="L32" s="67"/>
      <c r="M32" s="66">
        <v>2583.6</v>
      </c>
      <c r="N32" s="67"/>
      <c r="O32" s="64"/>
      <c r="P32" s="64"/>
      <c r="Q32" s="64"/>
      <c r="R32" s="64"/>
      <c r="S32" s="64"/>
      <c r="T32" s="64"/>
      <c r="U32" s="64"/>
      <c r="V32" s="64"/>
      <c r="W32" s="64"/>
      <c r="X32" s="64"/>
    </row>
    <row r="33" ht="20.25" customHeight="1" spans="1:24">
      <c r="A33" s="25" t="s">
        <v>69</v>
      </c>
      <c r="B33" s="25" t="s">
        <v>69</v>
      </c>
      <c r="C33" s="25" t="s">
        <v>230</v>
      </c>
      <c r="D33" s="25" t="s">
        <v>142</v>
      </c>
      <c r="E33" s="25" t="s">
        <v>141</v>
      </c>
      <c r="F33" s="25" t="s">
        <v>142</v>
      </c>
      <c r="G33" s="25" t="s">
        <v>231</v>
      </c>
      <c r="H33" s="25" t="s">
        <v>142</v>
      </c>
      <c r="I33" s="64">
        <v>345744</v>
      </c>
      <c r="J33" s="64">
        <v>345744</v>
      </c>
      <c r="K33" s="67"/>
      <c r="L33" s="67"/>
      <c r="M33" s="66">
        <v>345744</v>
      </c>
      <c r="N33" s="67"/>
      <c r="O33" s="64"/>
      <c r="P33" s="64"/>
      <c r="Q33" s="64"/>
      <c r="R33" s="64"/>
      <c r="S33" s="64"/>
      <c r="T33" s="64"/>
      <c r="U33" s="64"/>
      <c r="V33" s="64"/>
      <c r="W33" s="64"/>
      <c r="X33" s="64"/>
    </row>
    <row r="34" ht="20.25" customHeight="1" spans="1:24">
      <c r="A34" s="25" t="s">
        <v>69</v>
      </c>
      <c r="B34" s="25" t="s">
        <v>69</v>
      </c>
      <c r="C34" s="25" t="s">
        <v>230</v>
      </c>
      <c r="D34" s="25" t="s">
        <v>142</v>
      </c>
      <c r="E34" s="25" t="s">
        <v>141</v>
      </c>
      <c r="F34" s="25" t="s">
        <v>142</v>
      </c>
      <c r="G34" s="25" t="s">
        <v>231</v>
      </c>
      <c r="H34" s="25" t="s">
        <v>142</v>
      </c>
      <c r="I34" s="64">
        <v>80799.36</v>
      </c>
      <c r="J34" s="64">
        <v>80799.36</v>
      </c>
      <c r="K34" s="67"/>
      <c r="L34" s="67"/>
      <c r="M34" s="66">
        <v>80799.36</v>
      </c>
      <c r="N34" s="67"/>
      <c r="O34" s="64"/>
      <c r="P34" s="64"/>
      <c r="Q34" s="64"/>
      <c r="R34" s="64"/>
      <c r="S34" s="64"/>
      <c r="T34" s="64"/>
      <c r="U34" s="64"/>
      <c r="V34" s="64"/>
      <c r="W34" s="64"/>
      <c r="X34" s="64"/>
    </row>
    <row r="35" ht="20.25" customHeight="1" spans="1:24">
      <c r="A35" s="25" t="s">
        <v>69</v>
      </c>
      <c r="B35" s="25" t="s">
        <v>69</v>
      </c>
      <c r="C35" s="25" t="s">
        <v>232</v>
      </c>
      <c r="D35" s="25" t="s">
        <v>233</v>
      </c>
      <c r="E35" s="25" t="s">
        <v>120</v>
      </c>
      <c r="F35" s="25" t="s">
        <v>121</v>
      </c>
      <c r="G35" s="25" t="s">
        <v>234</v>
      </c>
      <c r="H35" s="25" t="s">
        <v>235</v>
      </c>
      <c r="I35" s="64">
        <v>8319.6</v>
      </c>
      <c r="J35" s="64">
        <v>8319.6</v>
      </c>
      <c r="K35" s="67"/>
      <c r="L35" s="67"/>
      <c r="M35" s="66">
        <v>8319.6</v>
      </c>
      <c r="N35" s="67"/>
      <c r="O35" s="64"/>
      <c r="P35" s="64"/>
      <c r="Q35" s="64"/>
      <c r="R35" s="64"/>
      <c r="S35" s="64"/>
      <c r="T35" s="64"/>
      <c r="U35" s="64"/>
      <c r="V35" s="64"/>
      <c r="W35" s="64"/>
      <c r="X35" s="64"/>
    </row>
    <row r="36" ht="20.25" customHeight="1" spans="1:24">
      <c r="A36" s="25" t="s">
        <v>69</v>
      </c>
      <c r="B36" s="25" t="s">
        <v>69</v>
      </c>
      <c r="C36" s="25" t="s">
        <v>236</v>
      </c>
      <c r="D36" s="25" t="s">
        <v>237</v>
      </c>
      <c r="E36" s="25" t="s">
        <v>100</v>
      </c>
      <c r="F36" s="25" t="s">
        <v>101</v>
      </c>
      <c r="G36" s="25" t="s">
        <v>238</v>
      </c>
      <c r="H36" s="25" t="s">
        <v>239</v>
      </c>
      <c r="I36" s="64">
        <v>45000</v>
      </c>
      <c r="J36" s="64">
        <v>45000</v>
      </c>
      <c r="K36" s="67"/>
      <c r="L36" s="67"/>
      <c r="M36" s="66">
        <v>45000</v>
      </c>
      <c r="N36" s="67"/>
      <c r="O36" s="64"/>
      <c r="P36" s="64"/>
      <c r="Q36" s="64"/>
      <c r="R36" s="64"/>
      <c r="S36" s="64"/>
      <c r="T36" s="64"/>
      <c r="U36" s="64"/>
      <c r="V36" s="64"/>
      <c r="W36" s="64"/>
      <c r="X36" s="64"/>
    </row>
    <row r="37" ht="20.25" customHeight="1" spans="1:24">
      <c r="A37" s="25" t="s">
        <v>69</v>
      </c>
      <c r="B37" s="25" t="s">
        <v>69</v>
      </c>
      <c r="C37" s="25" t="s">
        <v>240</v>
      </c>
      <c r="D37" s="25" t="s">
        <v>186</v>
      </c>
      <c r="E37" s="25" t="s">
        <v>100</v>
      </c>
      <c r="F37" s="25" t="s">
        <v>101</v>
      </c>
      <c r="G37" s="25" t="s">
        <v>241</v>
      </c>
      <c r="H37" s="25" t="s">
        <v>186</v>
      </c>
      <c r="I37" s="64">
        <v>50000</v>
      </c>
      <c r="J37" s="64">
        <v>50000</v>
      </c>
      <c r="K37" s="67"/>
      <c r="L37" s="67"/>
      <c r="M37" s="66">
        <v>50000</v>
      </c>
      <c r="N37" s="67"/>
      <c r="O37" s="64"/>
      <c r="P37" s="64"/>
      <c r="Q37" s="64"/>
      <c r="R37" s="64"/>
      <c r="S37" s="64"/>
      <c r="T37" s="64"/>
      <c r="U37" s="64"/>
      <c r="V37" s="64"/>
      <c r="W37" s="64"/>
      <c r="X37" s="64"/>
    </row>
    <row r="38" ht="20.25" customHeight="1" spans="1:24">
      <c r="A38" s="25" t="s">
        <v>69</v>
      </c>
      <c r="B38" s="25" t="s">
        <v>69</v>
      </c>
      <c r="C38" s="25" t="s">
        <v>242</v>
      </c>
      <c r="D38" s="25" t="s">
        <v>243</v>
      </c>
      <c r="E38" s="25" t="s">
        <v>100</v>
      </c>
      <c r="F38" s="25" t="s">
        <v>101</v>
      </c>
      <c r="G38" s="25" t="s">
        <v>244</v>
      </c>
      <c r="H38" s="25" t="s">
        <v>245</v>
      </c>
      <c r="I38" s="64">
        <v>169200</v>
      </c>
      <c r="J38" s="64">
        <v>169200</v>
      </c>
      <c r="K38" s="67"/>
      <c r="L38" s="67"/>
      <c r="M38" s="66">
        <v>169200</v>
      </c>
      <c r="N38" s="67"/>
      <c r="O38" s="64"/>
      <c r="P38" s="64"/>
      <c r="Q38" s="64"/>
      <c r="R38" s="64"/>
      <c r="S38" s="64"/>
      <c r="T38" s="64"/>
      <c r="U38" s="64"/>
      <c r="V38" s="64"/>
      <c r="W38" s="64"/>
      <c r="X38" s="64"/>
    </row>
    <row r="39" ht="20.25" customHeight="1" spans="1:24">
      <c r="A39" s="25" t="s">
        <v>69</v>
      </c>
      <c r="B39" s="25" t="s">
        <v>69</v>
      </c>
      <c r="C39" s="25" t="s">
        <v>246</v>
      </c>
      <c r="D39" s="25" t="s">
        <v>247</v>
      </c>
      <c r="E39" s="25" t="s">
        <v>100</v>
      </c>
      <c r="F39" s="25" t="s">
        <v>101</v>
      </c>
      <c r="G39" s="25" t="s">
        <v>248</v>
      </c>
      <c r="H39" s="25" t="s">
        <v>247</v>
      </c>
      <c r="I39" s="64">
        <v>43226.4</v>
      </c>
      <c r="J39" s="64">
        <v>43226.4</v>
      </c>
      <c r="K39" s="67"/>
      <c r="L39" s="67"/>
      <c r="M39" s="66">
        <v>43226.4</v>
      </c>
      <c r="N39" s="67"/>
      <c r="O39" s="64"/>
      <c r="P39" s="64"/>
      <c r="Q39" s="64"/>
      <c r="R39" s="64"/>
      <c r="S39" s="64"/>
      <c r="T39" s="64"/>
      <c r="U39" s="64"/>
      <c r="V39" s="64"/>
      <c r="W39" s="64"/>
      <c r="X39" s="64"/>
    </row>
    <row r="40" ht="20.25" customHeight="1" spans="1:24">
      <c r="A40" s="25" t="s">
        <v>69</v>
      </c>
      <c r="B40" s="25" t="s">
        <v>69</v>
      </c>
      <c r="C40" s="25" t="s">
        <v>246</v>
      </c>
      <c r="D40" s="25" t="s">
        <v>247</v>
      </c>
      <c r="E40" s="25" t="s">
        <v>108</v>
      </c>
      <c r="F40" s="25" t="s">
        <v>109</v>
      </c>
      <c r="G40" s="25" t="s">
        <v>248</v>
      </c>
      <c r="H40" s="25" t="s">
        <v>247</v>
      </c>
      <c r="I40" s="64">
        <v>10426.56</v>
      </c>
      <c r="J40" s="64">
        <v>10426.56</v>
      </c>
      <c r="K40" s="67"/>
      <c r="L40" s="67"/>
      <c r="M40" s="66">
        <v>10426.56</v>
      </c>
      <c r="N40" s="67"/>
      <c r="O40" s="64"/>
      <c r="P40" s="64"/>
      <c r="Q40" s="64"/>
      <c r="R40" s="64"/>
      <c r="S40" s="64"/>
      <c r="T40" s="64"/>
      <c r="U40" s="64"/>
      <c r="V40" s="64"/>
      <c r="W40" s="64"/>
      <c r="X40" s="64"/>
    </row>
    <row r="41" ht="20.25" customHeight="1" spans="1:24">
      <c r="A41" s="25" t="s">
        <v>69</v>
      </c>
      <c r="B41" s="25" t="s">
        <v>69</v>
      </c>
      <c r="C41" s="25" t="s">
        <v>249</v>
      </c>
      <c r="D41" s="25" t="s">
        <v>250</v>
      </c>
      <c r="E41" s="25" t="s">
        <v>100</v>
      </c>
      <c r="F41" s="25" t="s">
        <v>101</v>
      </c>
      <c r="G41" s="25" t="s">
        <v>251</v>
      </c>
      <c r="H41" s="25" t="s">
        <v>252</v>
      </c>
      <c r="I41" s="64">
        <v>55944</v>
      </c>
      <c r="J41" s="64">
        <v>55944</v>
      </c>
      <c r="K41" s="67"/>
      <c r="L41" s="67"/>
      <c r="M41" s="66">
        <v>55944</v>
      </c>
      <c r="N41" s="67"/>
      <c r="O41" s="64"/>
      <c r="P41" s="64"/>
      <c r="Q41" s="64"/>
      <c r="R41" s="64"/>
      <c r="S41" s="64"/>
      <c r="T41" s="64"/>
      <c r="U41" s="64"/>
      <c r="V41" s="64"/>
      <c r="W41" s="64"/>
      <c r="X41" s="64"/>
    </row>
    <row r="42" ht="20.25" customHeight="1" spans="1:24">
      <c r="A42" s="25" t="s">
        <v>69</v>
      </c>
      <c r="B42" s="25" t="s">
        <v>69</v>
      </c>
      <c r="C42" s="25" t="s">
        <v>249</v>
      </c>
      <c r="D42" s="25" t="s">
        <v>250</v>
      </c>
      <c r="E42" s="25" t="s">
        <v>108</v>
      </c>
      <c r="F42" s="25" t="s">
        <v>109</v>
      </c>
      <c r="G42" s="25" t="s">
        <v>251</v>
      </c>
      <c r="H42" s="25" t="s">
        <v>252</v>
      </c>
      <c r="I42" s="64">
        <v>15540</v>
      </c>
      <c r="J42" s="64">
        <v>15540</v>
      </c>
      <c r="K42" s="67"/>
      <c r="L42" s="67"/>
      <c r="M42" s="66">
        <v>15540</v>
      </c>
      <c r="N42" s="67"/>
      <c r="O42" s="64"/>
      <c r="P42" s="64"/>
      <c r="Q42" s="64"/>
      <c r="R42" s="64"/>
      <c r="S42" s="64"/>
      <c r="T42" s="64"/>
      <c r="U42" s="64"/>
      <c r="V42" s="64"/>
      <c r="W42" s="64"/>
      <c r="X42" s="64"/>
    </row>
    <row r="43" ht="20.25" customHeight="1" spans="1:24">
      <c r="A43" s="25" t="s">
        <v>69</v>
      </c>
      <c r="B43" s="25" t="s">
        <v>69</v>
      </c>
      <c r="C43" s="25" t="s">
        <v>249</v>
      </c>
      <c r="D43" s="25" t="s">
        <v>250</v>
      </c>
      <c r="E43" s="25" t="s">
        <v>100</v>
      </c>
      <c r="F43" s="25" t="s">
        <v>101</v>
      </c>
      <c r="G43" s="25" t="s">
        <v>253</v>
      </c>
      <c r="H43" s="25" t="s">
        <v>254</v>
      </c>
      <c r="I43" s="64">
        <v>36000</v>
      </c>
      <c r="J43" s="64">
        <v>36000</v>
      </c>
      <c r="K43" s="67"/>
      <c r="L43" s="67"/>
      <c r="M43" s="66">
        <v>36000</v>
      </c>
      <c r="N43" s="67"/>
      <c r="O43" s="64"/>
      <c r="P43" s="64"/>
      <c r="Q43" s="64"/>
      <c r="R43" s="64"/>
      <c r="S43" s="64"/>
      <c r="T43" s="64"/>
      <c r="U43" s="64"/>
      <c r="V43" s="64"/>
      <c r="W43" s="64"/>
      <c r="X43" s="64"/>
    </row>
    <row r="44" ht="20.25" customHeight="1" spans="1:24">
      <c r="A44" s="25" t="s">
        <v>69</v>
      </c>
      <c r="B44" s="25" t="s">
        <v>69</v>
      </c>
      <c r="C44" s="25" t="s">
        <v>249</v>
      </c>
      <c r="D44" s="25" t="s">
        <v>250</v>
      </c>
      <c r="E44" s="25" t="s">
        <v>108</v>
      </c>
      <c r="F44" s="25" t="s">
        <v>109</v>
      </c>
      <c r="G44" s="25" t="s">
        <v>253</v>
      </c>
      <c r="H44" s="25" t="s">
        <v>254</v>
      </c>
      <c r="I44" s="64">
        <v>10000</v>
      </c>
      <c r="J44" s="64">
        <v>10000</v>
      </c>
      <c r="K44" s="67"/>
      <c r="L44" s="67"/>
      <c r="M44" s="66">
        <v>10000</v>
      </c>
      <c r="N44" s="67"/>
      <c r="O44" s="64"/>
      <c r="P44" s="64"/>
      <c r="Q44" s="64"/>
      <c r="R44" s="64"/>
      <c r="S44" s="64"/>
      <c r="T44" s="64"/>
      <c r="U44" s="64"/>
      <c r="V44" s="64"/>
      <c r="W44" s="64"/>
      <c r="X44" s="64"/>
    </row>
    <row r="45" ht="20.25" customHeight="1" spans="1:24">
      <c r="A45" s="25" t="s">
        <v>69</v>
      </c>
      <c r="B45" s="25" t="s">
        <v>69</v>
      </c>
      <c r="C45" s="25" t="s">
        <v>249</v>
      </c>
      <c r="D45" s="25" t="s">
        <v>250</v>
      </c>
      <c r="E45" s="25" t="s">
        <v>100</v>
      </c>
      <c r="F45" s="25" t="s">
        <v>101</v>
      </c>
      <c r="G45" s="25" t="s">
        <v>255</v>
      </c>
      <c r="H45" s="25" t="s">
        <v>256</v>
      </c>
      <c r="I45" s="64">
        <v>70000</v>
      </c>
      <c r="J45" s="64">
        <v>70000</v>
      </c>
      <c r="K45" s="67"/>
      <c r="L45" s="67"/>
      <c r="M45" s="66">
        <v>70000</v>
      </c>
      <c r="N45" s="67"/>
      <c r="O45" s="64"/>
      <c r="P45" s="64"/>
      <c r="Q45" s="64"/>
      <c r="R45" s="64"/>
      <c r="S45" s="64"/>
      <c r="T45" s="64"/>
      <c r="U45" s="64"/>
      <c r="V45" s="64"/>
      <c r="W45" s="64"/>
      <c r="X45" s="64"/>
    </row>
    <row r="46" ht="20.25" customHeight="1" spans="1:24">
      <c r="A46" s="25" t="s">
        <v>69</v>
      </c>
      <c r="B46" s="25" t="s">
        <v>69</v>
      </c>
      <c r="C46" s="25" t="s">
        <v>249</v>
      </c>
      <c r="D46" s="25" t="s">
        <v>250</v>
      </c>
      <c r="E46" s="25" t="s">
        <v>100</v>
      </c>
      <c r="F46" s="25" t="s">
        <v>101</v>
      </c>
      <c r="G46" s="25" t="s">
        <v>257</v>
      </c>
      <c r="H46" s="25" t="s">
        <v>258</v>
      </c>
      <c r="I46" s="64">
        <v>50400</v>
      </c>
      <c r="J46" s="64">
        <v>50400</v>
      </c>
      <c r="K46" s="67"/>
      <c r="L46" s="67"/>
      <c r="M46" s="66">
        <v>50400</v>
      </c>
      <c r="N46" s="67"/>
      <c r="O46" s="64"/>
      <c r="P46" s="64"/>
      <c r="Q46" s="64"/>
      <c r="R46" s="64"/>
      <c r="S46" s="64"/>
      <c r="T46" s="64"/>
      <c r="U46" s="64"/>
      <c r="V46" s="64"/>
      <c r="W46" s="64"/>
      <c r="X46" s="64"/>
    </row>
    <row r="47" ht="20.25" customHeight="1" spans="1:24">
      <c r="A47" s="25" t="s">
        <v>69</v>
      </c>
      <c r="B47" s="25" t="s">
        <v>69</v>
      </c>
      <c r="C47" s="25" t="s">
        <v>249</v>
      </c>
      <c r="D47" s="25" t="s">
        <v>250</v>
      </c>
      <c r="E47" s="25" t="s">
        <v>108</v>
      </c>
      <c r="F47" s="25" t="s">
        <v>109</v>
      </c>
      <c r="G47" s="25" t="s">
        <v>257</v>
      </c>
      <c r="H47" s="25" t="s">
        <v>258</v>
      </c>
      <c r="I47" s="64">
        <v>14000</v>
      </c>
      <c r="J47" s="64">
        <v>14000</v>
      </c>
      <c r="K47" s="67"/>
      <c r="L47" s="67"/>
      <c r="M47" s="66">
        <v>14000</v>
      </c>
      <c r="N47" s="67"/>
      <c r="O47" s="64"/>
      <c r="P47" s="64"/>
      <c r="Q47" s="64"/>
      <c r="R47" s="64"/>
      <c r="S47" s="64"/>
      <c r="T47" s="64"/>
      <c r="U47" s="64"/>
      <c r="V47" s="64"/>
      <c r="W47" s="64"/>
      <c r="X47" s="64"/>
    </row>
    <row r="48" ht="20.25" customHeight="1" spans="1:24">
      <c r="A48" s="25" t="s">
        <v>69</v>
      </c>
      <c r="B48" s="25" t="s">
        <v>69</v>
      </c>
      <c r="C48" s="25" t="s">
        <v>249</v>
      </c>
      <c r="D48" s="25" t="s">
        <v>250</v>
      </c>
      <c r="E48" s="25" t="s">
        <v>114</v>
      </c>
      <c r="F48" s="25" t="s">
        <v>115</v>
      </c>
      <c r="G48" s="25" t="s">
        <v>257</v>
      </c>
      <c r="H48" s="25" t="s">
        <v>258</v>
      </c>
      <c r="I48" s="64">
        <v>15300</v>
      </c>
      <c r="J48" s="64">
        <v>15300</v>
      </c>
      <c r="K48" s="67"/>
      <c r="L48" s="67"/>
      <c r="M48" s="66">
        <v>15300</v>
      </c>
      <c r="N48" s="67"/>
      <c r="O48" s="64"/>
      <c r="P48" s="64"/>
      <c r="Q48" s="64"/>
      <c r="R48" s="64"/>
      <c r="S48" s="64"/>
      <c r="T48" s="64"/>
      <c r="U48" s="64"/>
      <c r="V48" s="64"/>
      <c r="W48" s="64"/>
      <c r="X48" s="64"/>
    </row>
    <row r="49" ht="20.25" customHeight="1" spans="1:24">
      <c r="A49" s="25" t="s">
        <v>69</v>
      </c>
      <c r="B49" s="25" t="s">
        <v>69</v>
      </c>
      <c r="C49" s="25" t="s">
        <v>259</v>
      </c>
      <c r="D49" s="25" t="s">
        <v>260</v>
      </c>
      <c r="E49" s="25" t="s">
        <v>114</v>
      </c>
      <c r="F49" s="25" t="s">
        <v>115</v>
      </c>
      <c r="G49" s="25" t="s">
        <v>234</v>
      </c>
      <c r="H49" s="25" t="s">
        <v>235</v>
      </c>
      <c r="I49" s="64">
        <v>244800</v>
      </c>
      <c r="J49" s="64">
        <v>244800</v>
      </c>
      <c r="K49" s="67"/>
      <c r="L49" s="67"/>
      <c r="M49" s="66">
        <v>244800</v>
      </c>
      <c r="N49" s="67"/>
      <c r="O49" s="64"/>
      <c r="P49" s="64"/>
      <c r="Q49" s="64"/>
      <c r="R49" s="64"/>
      <c r="S49" s="64"/>
      <c r="T49" s="64"/>
      <c r="U49" s="64"/>
      <c r="V49" s="64"/>
      <c r="W49" s="64"/>
      <c r="X49" s="64"/>
    </row>
    <row r="50" ht="20.25" customHeight="1" spans="1:24">
      <c r="A50" s="25" t="s">
        <v>69</v>
      </c>
      <c r="B50" s="25" t="s">
        <v>69</v>
      </c>
      <c r="C50" s="25" t="s">
        <v>261</v>
      </c>
      <c r="D50" s="25" t="s">
        <v>262</v>
      </c>
      <c r="E50" s="25" t="s">
        <v>100</v>
      </c>
      <c r="F50" s="25" t="s">
        <v>101</v>
      </c>
      <c r="G50" s="25" t="s">
        <v>214</v>
      </c>
      <c r="H50" s="25" t="s">
        <v>215</v>
      </c>
      <c r="I50" s="64">
        <v>286440</v>
      </c>
      <c r="J50" s="64">
        <v>286440</v>
      </c>
      <c r="K50" s="67"/>
      <c r="L50" s="67"/>
      <c r="M50" s="66">
        <v>286440</v>
      </c>
      <c r="N50" s="67"/>
      <c r="O50" s="64"/>
      <c r="P50" s="64"/>
      <c r="Q50" s="64"/>
      <c r="R50" s="64"/>
      <c r="S50" s="64"/>
      <c r="T50" s="64"/>
      <c r="U50" s="64"/>
      <c r="V50" s="64"/>
      <c r="W50" s="64"/>
      <c r="X50" s="64"/>
    </row>
    <row r="51" ht="20.25" customHeight="1" spans="1:24">
      <c r="A51" s="25" t="s">
        <v>69</v>
      </c>
      <c r="B51" s="25" t="s">
        <v>69</v>
      </c>
      <c r="C51" s="25" t="s">
        <v>261</v>
      </c>
      <c r="D51" s="25" t="s">
        <v>262</v>
      </c>
      <c r="E51" s="25" t="s">
        <v>100</v>
      </c>
      <c r="F51" s="25" t="s">
        <v>101</v>
      </c>
      <c r="G51" s="25" t="s">
        <v>214</v>
      </c>
      <c r="H51" s="25" t="s">
        <v>215</v>
      </c>
      <c r="I51" s="64">
        <v>180000</v>
      </c>
      <c r="J51" s="64">
        <v>180000</v>
      </c>
      <c r="K51" s="67"/>
      <c r="L51" s="67"/>
      <c r="M51" s="66">
        <v>180000</v>
      </c>
      <c r="N51" s="67"/>
      <c r="O51" s="64"/>
      <c r="P51" s="64"/>
      <c r="Q51" s="64"/>
      <c r="R51" s="64"/>
      <c r="S51" s="64"/>
      <c r="T51" s="64"/>
      <c r="U51" s="64"/>
      <c r="V51" s="64"/>
      <c r="W51" s="64"/>
      <c r="X51" s="64"/>
    </row>
    <row r="52" ht="20.25" customHeight="1" spans="1:24">
      <c r="A52" s="25" t="s">
        <v>69</v>
      </c>
      <c r="B52" s="25" t="s">
        <v>69</v>
      </c>
      <c r="C52" s="25" t="s">
        <v>263</v>
      </c>
      <c r="D52" s="25" t="s">
        <v>264</v>
      </c>
      <c r="E52" s="25" t="s">
        <v>108</v>
      </c>
      <c r="F52" s="25" t="s">
        <v>109</v>
      </c>
      <c r="G52" s="25" t="s">
        <v>214</v>
      </c>
      <c r="H52" s="25" t="s">
        <v>215</v>
      </c>
      <c r="I52" s="64">
        <v>45000</v>
      </c>
      <c r="J52" s="64">
        <v>45000</v>
      </c>
      <c r="K52" s="67"/>
      <c r="L52" s="67"/>
      <c r="M52" s="66">
        <v>45000</v>
      </c>
      <c r="N52" s="67"/>
      <c r="O52" s="64"/>
      <c r="P52" s="64"/>
      <c r="Q52" s="64"/>
      <c r="R52" s="64"/>
      <c r="S52" s="64"/>
      <c r="T52" s="64"/>
      <c r="U52" s="64"/>
      <c r="V52" s="64"/>
      <c r="W52" s="64"/>
      <c r="X52" s="64"/>
    </row>
    <row r="53" ht="20.25" customHeight="1" spans="1:24">
      <c r="A53" s="25" t="s">
        <v>69</v>
      </c>
      <c r="B53" s="25" t="s">
        <v>69</v>
      </c>
      <c r="C53" s="25" t="s">
        <v>263</v>
      </c>
      <c r="D53" s="25" t="s">
        <v>264</v>
      </c>
      <c r="E53" s="25" t="s">
        <v>108</v>
      </c>
      <c r="F53" s="25" t="s">
        <v>109</v>
      </c>
      <c r="G53" s="25" t="s">
        <v>218</v>
      </c>
      <c r="H53" s="25" t="s">
        <v>219</v>
      </c>
      <c r="I53" s="64">
        <v>42000</v>
      </c>
      <c r="J53" s="64">
        <v>42000</v>
      </c>
      <c r="K53" s="67"/>
      <c r="L53" s="67"/>
      <c r="M53" s="66">
        <v>42000</v>
      </c>
      <c r="N53" s="67"/>
      <c r="O53" s="64"/>
      <c r="P53" s="64"/>
      <c r="Q53" s="64"/>
      <c r="R53" s="64"/>
      <c r="S53" s="64"/>
      <c r="T53" s="64"/>
      <c r="U53" s="64"/>
      <c r="V53" s="64"/>
      <c r="W53" s="64"/>
      <c r="X53" s="64"/>
    </row>
    <row r="54" ht="20.25" customHeight="1" spans="1:24">
      <c r="A54" s="25" t="s">
        <v>69</v>
      </c>
      <c r="B54" s="25" t="s">
        <v>69</v>
      </c>
      <c r="C54" s="25" t="s">
        <v>263</v>
      </c>
      <c r="D54" s="25" t="s">
        <v>264</v>
      </c>
      <c r="E54" s="25" t="s">
        <v>108</v>
      </c>
      <c r="F54" s="25" t="s">
        <v>109</v>
      </c>
      <c r="G54" s="25" t="s">
        <v>218</v>
      </c>
      <c r="H54" s="25" t="s">
        <v>219</v>
      </c>
      <c r="I54" s="64">
        <v>48000</v>
      </c>
      <c r="J54" s="64">
        <v>48000</v>
      </c>
      <c r="K54" s="67"/>
      <c r="L54" s="67"/>
      <c r="M54" s="66">
        <v>48000</v>
      </c>
      <c r="N54" s="67"/>
      <c r="O54" s="64"/>
      <c r="P54" s="64"/>
      <c r="Q54" s="64"/>
      <c r="R54" s="64"/>
      <c r="S54" s="64"/>
      <c r="T54" s="64"/>
      <c r="U54" s="64"/>
      <c r="V54" s="64"/>
      <c r="W54" s="64"/>
      <c r="X54" s="64"/>
    </row>
    <row r="55" ht="20.25" customHeight="1" spans="1:24">
      <c r="A55" s="25" t="s">
        <v>69</v>
      </c>
      <c r="B55" s="25" t="s">
        <v>69</v>
      </c>
      <c r="C55" s="25" t="s">
        <v>265</v>
      </c>
      <c r="D55" s="25" t="s">
        <v>266</v>
      </c>
      <c r="E55" s="25" t="s">
        <v>100</v>
      </c>
      <c r="F55" s="25" t="s">
        <v>101</v>
      </c>
      <c r="G55" s="25" t="s">
        <v>267</v>
      </c>
      <c r="H55" s="25" t="s">
        <v>268</v>
      </c>
      <c r="I55" s="64">
        <v>96000</v>
      </c>
      <c r="J55" s="64">
        <v>96000</v>
      </c>
      <c r="K55" s="67"/>
      <c r="L55" s="67"/>
      <c r="M55" s="66">
        <v>96000</v>
      </c>
      <c r="N55" s="67"/>
      <c r="O55" s="64"/>
      <c r="P55" s="64"/>
      <c r="Q55" s="64"/>
      <c r="R55" s="64"/>
      <c r="S55" s="64"/>
      <c r="T55" s="64"/>
      <c r="U55" s="64"/>
      <c r="V55" s="64"/>
      <c r="W55" s="64"/>
      <c r="X55" s="64"/>
    </row>
    <row r="56" ht="17.25" customHeight="1" spans="1:24">
      <c r="A56" s="214" t="s">
        <v>181</v>
      </c>
      <c r="B56" s="215"/>
      <c r="C56" s="230"/>
      <c r="D56" s="230"/>
      <c r="E56" s="230"/>
      <c r="F56" s="230"/>
      <c r="G56" s="230"/>
      <c r="H56" s="231"/>
      <c r="I56" s="64">
        <v>5155331.31</v>
      </c>
      <c r="J56" s="64">
        <v>5155331.31</v>
      </c>
      <c r="K56" s="64"/>
      <c r="L56" s="64"/>
      <c r="M56" s="66">
        <v>5155331.31</v>
      </c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</row>
  </sheetData>
  <mergeCells count="32">
    <mergeCell ref="A3:X3"/>
    <mergeCell ref="A4:B4"/>
    <mergeCell ref="W4:X4"/>
    <mergeCell ref="I5:X5"/>
    <mergeCell ref="J6:N6"/>
    <mergeCell ref="O6:Q6"/>
    <mergeCell ref="S6:X6"/>
    <mergeCell ref="A56:H56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ageMargins left="0.751388888888889" right="0.751388888888889" top="1" bottom="1" header="0.5" footer="0.5"/>
  <pageSetup paperSize="9" scale="4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9"/>
  <sheetViews>
    <sheetView showZeros="0" topLeftCell="C1" workbookViewId="0">
      <selection activeCell="T13" sqref="T13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7.25" customWidth="1"/>
    <col min="6" max="6" width="17.7083333333333" customWidth="1"/>
    <col min="7" max="7" width="6.25" customWidth="1"/>
    <col min="8" max="8" width="11.375" customWidth="1"/>
    <col min="9" max="11" width="10.875" customWidth="1"/>
    <col min="12" max="17" width="6.25" customWidth="1"/>
    <col min="18" max="19" width="10.125" customWidth="1"/>
    <col min="20" max="20" width="6.25" customWidth="1"/>
    <col min="21" max="21" width="10.125" customWidth="1"/>
    <col min="22" max="22" width="5.875" customWidth="1"/>
    <col min="23" max="23" width="10.125" customWidth="1"/>
  </cols>
  <sheetData>
    <row r="1" ht="13.5" customHeight="1" spans="2:23">
      <c r="B1" s="211"/>
      <c r="E1" s="45"/>
      <c r="F1" s="45"/>
      <c r="G1" s="45"/>
      <c r="H1" s="45"/>
      <c r="U1" s="211"/>
      <c r="W1" s="222"/>
    </row>
    <row r="2" s="44" customFormat="1" ht="13.5" customHeight="1" spans="2:23">
      <c r="B2" s="212"/>
      <c r="E2" s="47"/>
      <c r="F2" s="47"/>
      <c r="G2" s="47"/>
      <c r="H2" s="47"/>
      <c r="U2" s="212"/>
      <c r="W2" s="223" t="s">
        <v>269</v>
      </c>
    </row>
    <row r="3" ht="46.5" customHeight="1" spans="1:23">
      <c r="A3" s="49" t="str">
        <f>"2025"&amp;"年部门项目支出预算表"</f>
        <v>2025年部门项目支出预算表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ht="13.5" customHeight="1" spans="1:23">
      <c r="A4" s="86" t="str">
        <f>"单位名称："&amp;"昆明市晋宁区人力资源和社会保障局"</f>
        <v>单位名称：昆明市晋宁区人力资源和社会保障局</v>
      </c>
      <c r="B4" s="86"/>
      <c r="C4" s="86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 t="s">
        <v>1</v>
      </c>
    </row>
    <row r="5" ht="21.75" customHeight="1" spans="1:23">
      <c r="A5" s="54" t="s">
        <v>270</v>
      </c>
      <c r="B5" s="55" t="s">
        <v>192</v>
      </c>
      <c r="C5" s="54" t="s">
        <v>193</v>
      </c>
      <c r="D5" s="54" t="s">
        <v>271</v>
      </c>
      <c r="E5" s="55" t="s">
        <v>194</v>
      </c>
      <c r="F5" s="55" t="s">
        <v>195</v>
      </c>
      <c r="G5" s="55" t="s">
        <v>272</v>
      </c>
      <c r="H5" s="55" t="s">
        <v>273</v>
      </c>
      <c r="I5" s="217" t="s">
        <v>55</v>
      </c>
      <c r="J5" s="16" t="s">
        <v>274</v>
      </c>
      <c r="K5" s="17"/>
      <c r="L5" s="17"/>
      <c r="M5" s="39"/>
      <c r="N5" s="16" t="s">
        <v>200</v>
      </c>
      <c r="O5" s="17"/>
      <c r="P5" s="39"/>
      <c r="Q5" s="55" t="s">
        <v>61</v>
      </c>
      <c r="R5" s="16" t="s">
        <v>62</v>
      </c>
      <c r="S5" s="17"/>
      <c r="T5" s="17"/>
      <c r="U5" s="17"/>
      <c r="V5" s="17"/>
      <c r="W5" s="39"/>
    </row>
    <row r="6" ht="21.75" customHeight="1" spans="1:23">
      <c r="A6" s="56"/>
      <c r="B6" s="213"/>
      <c r="C6" s="56"/>
      <c r="D6" s="56"/>
      <c r="E6" s="57"/>
      <c r="F6" s="57"/>
      <c r="G6" s="57"/>
      <c r="H6" s="57"/>
      <c r="I6" s="213"/>
      <c r="J6" s="218" t="s">
        <v>58</v>
      </c>
      <c r="K6" s="219"/>
      <c r="L6" s="55" t="s">
        <v>59</v>
      </c>
      <c r="M6" s="55" t="s">
        <v>60</v>
      </c>
      <c r="N6" s="55" t="s">
        <v>58</v>
      </c>
      <c r="O6" s="55" t="s">
        <v>59</v>
      </c>
      <c r="P6" s="55" t="s">
        <v>60</v>
      </c>
      <c r="Q6" s="57"/>
      <c r="R6" s="55" t="s">
        <v>57</v>
      </c>
      <c r="S6" s="55" t="s">
        <v>63</v>
      </c>
      <c r="T6" s="55" t="s">
        <v>206</v>
      </c>
      <c r="U6" s="55" t="s">
        <v>65</v>
      </c>
      <c r="V6" s="55" t="s">
        <v>66</v>
      </c>
      <c r="W6" s="55" t="s">
        <v>67</v>
      </c>
    </row>
    <row r="7" ht="21" customHeight="1" spans="1:23">
      <c r="A7" s="213"/>
      <c r="B7" s="213"/>
      <c r="C7" s="213"/>
      <c r="D7" s="213"/>
      <c r="E7" s="213"/>
      <c r="F7" s="213"/>
      <c r="G7" s="213"/>
      <c r="H7" s="213"/>
      <c r="I7" s="213"/>
      <c r="J7" s="220" t="s">
        <v>57</v>
      </c>
      <c r="K7" s="221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</row>
    <row r="8" ht="39.75" customHeight="1" spans="1:23">
      <c r="A8" s="59"/>
      <c r="B8" s="61"/>
      <c r="C8" s="59"/>
      <c r="D8" s="59"/>
      <c r="E8" s="60"/>
      <c r="F8" s="60"/>
      <c r="G8" s="60"/>
      <c r="H8" s="60"/>
      <c r="I8" s="61"/>
      <c r="J8" s="21" t="s">
        <v>57</v>
      </c>
      <c r="K8" s="21" t="s">
        <v>275</v>
      </c>
      <c r="L8" s="60"/>
      <c r="M8" s="60"/>
      <c r="N8" s="60"/>
      <c r="O8" s="60"/>
      <c r="P8" s="60"/>
      <c r="Q8" s="60"/>
      <c r="R8" s="60"/>
      <c r="S8" s="60"/>
      <c r="T8" s="60"/>
      <c r="U8" s="61"/>
      <c r="V8" s="60"/>
      <c r="W8" s="60"/>
    </row>
    <row r="9" ht="15" customHeight="1" spans="1:23">
      <c r="A9" s="62">
        <v>1</v>
      </c>
      <c r="B9" s="62">
        <v>2</v>
      </c>
      <c r="C9" s="62">
        <v>3</v>
      </c>
      <c r="D9" s="62">
        <v>4</v>
      </c>
      <c r="E9" s="62">
        <v>5</v>
      </c>
      <c r="F9" s="62">
        <v>6</v>
      </c>
      <c r="G9" s="62">
        <v>7</v>
      </c>
      <c r="H9" s="62">
        <v>8</v>
      </c>
      <c r="I9" s="62">
        <v>9</v>
      </c>
      <c r="J9" s="62">
        <v>10</v>
      </c>
      <c r="K9" s="62">
        <v>11</v>
      </c>
      <c r="L9" s="76">
        <v>12</v>
      </c>
      <c r="M9" s="76">
        <v>13</v>
      </c>
      <c r="N9" s="76">
        <v>14</v>
      </c>
      <c r="O9" s="76">
        <v>15</v>
      </c>
      <c r="P9" s="76">
        <v>16</v>
      </c>
      <c r="Q9" s="76">
        <v>17</v>
      </c>
      <c r="R9" s="76">
        <v>18</v>
      </c>
      <c r="S9" s="76">
        <v>19</v>
      </c>
      <c r="T9" s="76">
        <v>20</v>
      </c>
      <c r="U9" s="62">
        <v>21</v>
      </c>
      <c r="V9" s="76">
        <v>22</v>
      </c>
      <c r="W9" s="62">
        <v>23</v>
      </c>
    </row>
    <row r="10" ht="21.75" customHeight="1" spans="1:23">
      <c r="A10" s="208" t="s">
        <v>276</v>
      </c>
      <c r="B10" s="208" t="s">
        <v>277</v>
      </c>
      <c r="C10" s="208" t="s">
        <v>278</v>
      </c>
      <c r="D10" s="208" t="s">
        <v>69</v>
      </c>
      <c r="E10" s="208" t="s">
        <v>106</v>
      </c>
      <c r="F10" s="208" t="s">
        <v>107</v>
      </c>
      <c r="G10" s="208" t="s">
        <v>279</v>
      </c>
      <c r="H10" s="208" t="s">
        <v>280</v>
      </c>
      <c r="I10" s="64">
        <v>30000</v>
      </c>
      <c r="J10" s="64">
        <v>30000</v>
      </c>
      <c r="K10" s="66">
        <v>30000</v>
      </c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</row>
    <row r="11" ht="21.75" customHeight="1" spans="1:23">
      <c r="A11" s="208" t="s">
        <v>276</v>
      </c>
      <c r="B11" s="208" t="s">
        <v>281</v>
      </c>
      <c r="C11" s="208" t="s">
        <v>282</v>
      </c>
      <c r="D11" s="208" t="s">
        <v>69</v>
      </c>
      <c r="E11" s="208" t="s">
        <v>104</v>
      </c>
      <c r="F11" s="208" t="s">
        <v>105</v>
      </c>
      <c r="G11" s="208" t="s">
        <v>255</v>
      </c>
      <c r="H11" s="208" t="s">
        <v>256</v>
      </c>
      <c r="I11" s="64">
        <v>25000</v>
      </c>
      <c r="J11" s="64">
        <v>25000</v>
      </c>
      <c r="K11" s="66">
        <v>25000</v>
      </c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</row>
    <row r="12" ht="21.75" customHeight="1" spans="1:23">
      <c r="A12" s="208" t="s">
        <v>276</v>
      </c>
      <c r="B12" s="208" t="s">
        <v>283</v>
      </c>
      <c r="C12" s="208" t="s">
        <v>284</v>
      </c>
      <c r="D12" s="208" t="s">
        <v>69</v>
      </c>
      <c r="E12" s="208" t="s">
        <v>102</v>
      </c>
      <c r="F12" s="208" t="s">
        <v>103</v>
      </c>
      <c r="G12" s="208" t="s">
        <v>251</v>
      </c>
      <c r="H12" s="208" t="s">
        <v>252</v>
      </c>
      <c r="I12" s="64">
        <v>2112</v>
      </c>
      <c r="J12" s="64"/>
      <c r="K12" s="66"/>
      <c r="L12" s="64"/>
      <c r="M12" s="64"/>
      <c r="N12" s="64"/>
      <c r="O12" s="64"/>
      <c r="P12" s="64"/>
      <c r="Q12" s="64"/>
      <c r="R12" s="64">
        <v>2112</v>
      </c>
      <c r="S12" s="64"/>
      <c r="T12" s="64"/>
      <c r="U12" s="64">
        <v>2112</v>
      </c>
      <c r="V12" s="64"/>
      <c r="W12" s="64"/>
    </row>
    <row r="13" ht="21.75" customHeight="1" spans="1:23">
      <c r="A13" s="208" t="s">
        <v>276</v>
      </c>
      <c r="B13" s="208" t="s">
        <v>285</v>
      </c>
      <c r="C13" s="208" t="s">
        <v>286</v>
      </c>
      <c r="D13" s="208" t="s">
        <v>69</v>
      </c>
      <c r="E13" s="208" t="s">
        <v>110</v>
      </c>
      <c r="F13" s="208" t="s">
        <v>111</v>
      </c>
      <c r="G13" s="208" t="s">
        <v>251</v>
      </c>
      <c r="H13" s="208" t="s">
        <v>252</v>
      </c>
      <c r="I13" s="64">
        <v>2500</v>
      </c>
      <c r="J13" s="64"/>
      <c r="K13" s="66"/>
      <c r="L13" s="64"/>
      <c r="M13" s="64"/>
      <c r="N13" s="64"/>
      <c r="O13" s="64"/>
      <c r="P13" s="64"/>
      <c r="Q13" s="64"/>
      <c r="R13" s="64">
        <v>2500</v>
      </c>
      <c r="S13" s="64">
        <v>2500</v>
      </c>
      <c r="T13" s="64"/>
      <c r="U13" s="64"/>
      <c r="V13" s="64"/>
      <c r="W13" s="64"/>
    </row>
    <row r="14" ht="21.75" customHeight="1" spans="1:23">
      <c r="A14" s="208" t="s">
        <v>276</v>
      </c>
      <c r="B14" s="208" t="s">
        <v>287</v>
      </c>
      <c r="C14" s="208" t="s">
        <v>288</v>
      </c>
      <c r="D14" s="208" t="s">
        <v>69</v>
      </c>
      <c r="E14" s="208" t="s">
        <v>124</v>
      </c>
      <c r="F14" s="208" t="s">
        <v>123</v>
      </c>
      <c r="G14" s="208" t="s">
        <v>251</v>
      </c>
      <c r="H14" s="208" t="s">
        <v>252</v>
      </c>
      <c r="I14" s="64">
        <v>100</v>
      </c>
      <c r="J14" s="64"/>
      <c r="K14" s="66"/>
      <c r="L14" s="64"/>
      <c r="M14" s="64"/>
      <c r="N14" s="64"/>
      <c r="O14" s="64"/>
      <c r="P14" s="64"/>
      <c r="Q14" s="64"/>
      <c r="R14" s="64">
        <v>100</v>
      </c>
      <c r="S14" s="64"/>
      <c r="T14" s="64"/>
      <c r="U14" s="64"/>
      <c r="V14" s="64"/>
      <c r="W14" s="64">
        <v>100</v>
      </c>
    </row>
    <row r="15" ht="21.75" customHeight="1" spans="1:23">
      <c r="A15" s="208" t="s">
        <v>276</v>
      </c>
      <c r="B15" s="208" t="s">
        <v>289</v>
      </c>
      <c r="C15" s="208" t="s">
        <v>290</v>
      </c>
      <c r="D15" s="208" t="s">
        <v>69</v>
      </c>
      <c r="E15" s="208" t="s">
        <v>102</v>
      </c>
      <c r="F15" s="208" t="s">
        <v>103</v>
      </c>
      <c r="G15" s="208" t="s">
        <v>255</v>
      </c>
      <c r="H15" s="208" t="s">
        <v>256</v>
      </c>
      <c r="I15" s="64">
        <v>80000</v>
      </c>
      <c r="J15" s="64">
        <v>80000</v>
      </c>
      <c r="K15" s="66">
        <v>80000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 ht="21.75" customHeight="1" spans="1:23">
      <c r="A16" s="208" t="s">
        <v>276</v>
      </c>
      <c r="B16" s="208" t="s">
        <v>291</v>
      </c>
      <c r="C16" s="208" t="s">
        <v>292</v>
      </c>
      <c r="D16" s="208" t="s">
        <v>69</v>
      </c>
      <c r="E16" s="208" t="s">
        <v>102</v>
      </c>
      <c r="F16" s="208" t="s">
        <v>103</v>
      </c>
      <c r="G16" s="208" t="s">
        <v>251</v>
      </c>
      <c r="H16" s="208" t="s">
        <v>252</v>
      </c>
      <c r="I16" s="64">
        <v>250000</v>
      </c>
      <c r="J16" s="64">
        <v>250000</v>
      </c>
      <c r="K16" s="66">
        <v>250000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 ht="21.75" customHeight="1" spans="1:23">
      <c r="A17" s="208" t="s">
        <v>276</v>
      </c>
      <c r="B17" s="208" t="s">
        <v>293</v>
      </c>
      <c r="C17" s="208" t="s">
        <v>294</v>
      </c>
      <c r="D17" s="208" t="s">
        <v>69</v>
      </c>
      <c r="E17" s="208" t="s">
        <v>102</v>
      </c>
      <c r="F17" s="208" t="s">
        <v>103</v>
      </c>
      <c r="G17" s="208" t="s">
        <v>251</v>
      </c>
      <c r="H17" s="208" t="s">
        <v>252</v>
      </c>
      <c r="I17" s="64">
        <v>20800</v>
      </c>
      <c r="J17" s="64">
        <v>20800</v>
      </c>
      <c r="K17" s="66">
        <v>20800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 ht="21.75" customHeight="1" spans="1:23">
      <c r="A18" s="208" t="s">
        <v>295</v>
      </c>
      <c r="B18" s="208" t="s">
        <v>296</v>
      </c>
      <c r="C18" s="208" t="s">
        <v>297</v>
      </c>
      <c r="D18" s="208" t="s">
        <v>69</v>
      </c>
      <c r="E18" s="208" t="s">
        <v>110</v>
      </c>
      <c r="F18" s="208" t="s">
        <v>111</v>
      </c>
      <c r="G18" s="208" t="s">
        <v>234</v>
      </c>
      <c r="H18" s="208" t="s">
        <v>235</v>
      </c>
      <c r="I18" s="64">
        <v>210000</v>
      </c>
      <c r="J18" s="64">
        <v>210000</v>
      </c>
      <c r="K18" s="66">
        <v>210000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  <row r="19" ht="18.75" customHeight="1" spans="1:23">
      <c r="A19" s="214" t="s">
        <v>181</v>
      </c>
      <c r="B19" s="215"/>
      <c r="C19" s="215"/>
      <c r="D19" s="215"/>
      <c r="E19" s="215"/>
      <c r="F19" s="215"/>
      <c r="G19" s="215"/>
      <c r="H19" s="216"/>
      <c r="I19" s="64">
        <v>620512</v>
      </c>
      <c r="J19" s="64">
        <v>615800</v>
      </c>
      <c r="K19" s="66">
        <v>615800</v>
      </c>
      <c r="L19" s="64"/>
      <c r="M19" s="64"/>
      <c r="N19" s="64"/>
      <c r="O19" s="64"/>
      <c r="P19" s="64"/>
      <c r="Q19" s="64"/>
      <c r="R19" s="64">
        <v>4712</v>
      </c>
      <c r="S19" s="64">
        <v>2500</v>
      </c>
      <c r="T19" s="64"/>
      <c r="U19" s="64">
        <v>2112</v>
      </c>
      <c r="V19" s="64"/>
      <c r="W19" s="64">
        <v>100</v>
      </c>
    </row>
  </sheetData>
  <mergeCells count="28">
    <mergeCell ref="A3:W3"/>
    <mergeCell ref="A4:C4"/>
    <mergeCell ref="J5:M5"/>
    <mergeCell ref="N5:P5"/>
    <mergeCell ref="R5:W5"/>
    <mergeCell ref="A19:H19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9" scale="53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4"/>
  <sheetViews>
    <sheetView showZeros="0" workbookViewId="0">
      <selection activeCell="F16" sqref="F16"/>
    </sheetView>
  </sheetViews>
  <sheetFormatPr defaultColWidth="9.14166666666667" defaultRowHeight="12" customHeight="1"/>
  <cols>
    <col min="1" max="1" width="26.875" customWidth="1"/>
    <col min="2" max="2" width="29" customWidth="1"/>
    <col min="3" max="3" width="10.875" customWidth="1"/>
    <col min="4" max="4" width="14.125" customWidth="1"/>
    <col min="5" max="5" width="21.5" customWidth="1"/>
    <col min="6" max="6" width="10.375" customWidth="1"/>
    <col min="7" max="7" width="25.1416666666667" customWidth="1"/>
    <col min="8" max="8" width="10.625" customWidth="1"/>
    <col min="9" max="9" width="10.5" customWidth="1"/>
    <col min="10" max="10" width="36.85" customWidth="1"/>
  </cols>
  <sheetData>
    <row r="1" ht="18" customHeight="1" spans="10:10">
      <c r="J1" s="184"/>
    </row>
    <row r="2" s="44" customFormat="1" ht="18" customHeight="1" spans="10:10">
      <c r="J2" s="48" t="s">
        <v>298</v>
      </c>
    </row>
    <row r="3" ht="39.75" customHeight="1" spans="1:10">
      <c r="A3" s="206" t="str">
        <f>"2025"&amp;"年部门项目支出绩效目标表"</f>
        <v>2025年部门项目支出绩效目标表</v>
      </c>
      <c r="B3" s="49"/>
      <c r="C3" s="49"/>
      <c r="D3" s="49"/>
      <c r="E3" s="49"/>
      <c r="F3" s="142"/>
      <c r="G3" s="49"/>
      <c r="H3" s="142"/>
      <c r="I3" s="142"/>
      <c r="J3" s="49"/>
    </row>
    <row r="4" ht="17.25" customHeight="1" spans="1:1">
      <c r="A4" s="50" t="str">
        <f>"单位名称："&amp;"昆明市晋宁区人力资源和社会保障局"</f>
        <v>单位名称：昆明市晋宁区人力资源和社会保障局</v>
      </c>
    </row>
    <row r="5" ht="44.25" customHeight="1" spans="1:10">
      <c r="A5" s="21" t="s">
        <v>193</v>
      </c>
      <c r="B5" s="21" t="s">
        <v>299</v>
      </c>
      <c r="C5" s="21" t="s">
        <v>300</v>
      </c>
      <c r="D5" s="21" t="s">
        <v>301</v>
      </c>
      <c r="E5" s="21" t="s">
        <v>302</v>
      </c>
      <c r="F5" s="202" t="s">
        <v>303</v>
      </c>
      <c r="G5" s="21" t="s">
        <v>304</v>
      </c>
      <c r="H5" s="202" t="s">
        <v>305</v>
      </c>
      <c r="I5" s="202" t="s">
        <v>306</v>
      </c>
      <c r="J5" s="21" t="s">
        <v>307</v>
      </c>
    </row>
    <row r="6" ht="18.75" customHeight="1" spans="1:10">
      <c r="A6" s="207">
        <v>1</v>
      </c>
      <c r="B6" s="207">
        <v>2</v>
      </c>
      <c r="C6" s="207">
        <v>3</v>
      </c>
      <c r="D6" s="207">
        <v>4</v>
      </c>
      <c r="E6" s="207">
        <v>5</v>
      </c>
      <c r="F6" s="76">
        <v>6</v>
      </c>
      <c r="G6" s="207">
        <v>7</v>
      </c>
      <c r="H6" s="76">
        <v>8</v>
      </c>
      <c r="I6" s="76">
        <v>9</v>
      </c>
      <c r="J6" s="207">
        <v>10</v>
      </c>
    </row>
    <row r="7" ht="27.75" customHeight="1" spans="1:10">
      <c r="A7" s="22" t="s">
        <v>69</v>
      </c>
      <c r="B7" s="208"/>
      <c r="C7" s="208"/>
      <c r="D7" s="208"/>
      <c r="E7" s="37"/>
      <c r="F7" s="209"/>
      <c r="G7" s="37"/>
      <c r="H7" s="209"/>
      <c r="I7" s="209"/>
      <c r="J7" s="37"/>
    </row>
    <row r="8" ht="30" customHeight="1" spans="1:10">
      <c r="A8" s="210" t="s">
        <v>290</v>
      </c>
      <c r="B8" s="67" t="s">
        <v>308</v>
      </c>
      <c r="C8" s="67" t="s">
        <v>309</v>
      </c>
      <c r="D8" s="67" t="s">
        <v>310</v>
      </c>
      <c r="E8" s="67" t="s">
        <v>311</v>
      </c>
      <c r="F8" s="67" t="s">
        <v>312</v>
      </c>
      <c r="G8" s="67" t="s">
        <v>86</v>
      </c>
      <c r="H8" s="67" t="s">
        <v>313</v>
      </c>
      <c r="I8" s="67" t="s">
        <v>314</v>
      </c>
      <c r="J8" s="67" t="s">
        <v>311</v>
      </c>
    </row>
    <row r="9" ht="30" customHeight="1" spans="1:10">
      <c r="A9" s="210" t="s">
        <v>290</v>
      </c>
      <c r="B9" s="67" t="s">
        <v>308</v>
      </c>
      <c r="C9" s="67" t="s">
        <v>315</v>
      </c>
      <c r="D9" s="67" t="s">
        <v>316</v>
      </c>
      <c r="E9" s="67" t="s">
        <v>308</v>
      </c>
      <c r="F9" s="67" t="s">
        <v>312</v>
      </c>
      <c r="G9" s="67" t="s">
        <v>317</v>
      </c>
      <c r="H9" s="67" t="s">
        <v>318</v>
      </c>
      <c r="I9" s="67" t="s">
        <v>319</v>
      </c>
      <c r="J9" s="67" t="s">
        <v>308</v>
      </c>
    </row>
    <row r="10" ht="30" customHeight="1" spans="1:10">
      <c r="A10" s="210" t="s">
        <v>290</v>
      </c>
      <c r="B10" s="67" t="s">
        <v>308</v>
      </c>
      <c r="C10" s="67" t="s">
        <v>320</v>
      </c>
      <c r="D10" s="67" t="s">
        <v>321</v>
      </c>
      <c r="E10" s="67" t="s">
        <v>321</v>
      </c>
      <c r="F10" s="67" t="s">
        <v>312</v>
      </c>
      <c r="G10" s="67" t="s">
        <v>322</v>
      </c>
      <c r="H10" s="67" t="s">
        <v>318</v>
      </c>
      <c r="I10" s="67" t="s">
        <v>319</v>
      </c>
      <c r="J10" s="67" t="s">
        <v>321</v>
      </c>
    </row>
    <row r="11" ht="30" customHeight="1" spans="1:10">
      <c r="A11" s="210" t="s">
        <v>288</v>
      </c>
      <c r="B11" s="67" t="s">
        <v>323</v>
      </c>
      <c r="C11" s="67" t="s">
        <v>309</v>
      </c>
      <c r="D11" s="67" t="s">
        <v>310</v>
      </c>
      <c r="E11" s="67" t="s">
        <v>323</v>
      </c>
      <c r="F11" s="67" t="s">
        <v>312</v>
      </c>
      <c r="G11" s="67" t="s">
        <v>324</v>
      </c>
      <c r="H11" s="67" t="s">
        <v>325</v>
      </c>
      <c r="I11" s="67" t="s">
        <v>314</v>
      </c>
      <c r="J11" s="67" t="s">
        <v>323</v>
      </c>
    </row>
    <row r="12" ht="30" customHeight="1" spans="1:10">
      <c r="A12" s="210" t="s">
        <v>288</v>
      </c>
      <c r="B12" s="67" t="s">
        <v>323</v>
      </c>
      <c r="C12" s="67" t="s">
        <v>315</v>
      </c>
      <c r="D12" s="67" t="s">
        <v>316</v>
      </c>
      <c r="E12" s="67" t="s">
        <v>323</v>
      </c>
      <c r="F12" s="67" t="s">
        <v>312</v>
      </c>
      <c r="G12" s="67" t="s">
        <v>324</v>
      </c>
      <c r="H12" s="67" t="s">
        <v>325</v>
      </c>
      <c r="I12" s="67" t="s">
        <v>314</v>
      </c>
      <c r="J12" s="67" t="s">
        <v>323</v>
      </c>
    </row>
    <row r="13" ht="30" customHeight="1" spans="1:10">
      <c r="A13" s="210" t="s">
        <v>288</v>
      </c>
      <c r="B13" s="67" t="s">
        <v>323</v>
      </c>
      <c r="C13" s="67" t="s">
        <v>320</v>
      </c>
      <c r="D13" s="67" t="s">
        <v>321</v>
      </c>
      <c r="E13" s="67" t="s">
        <v>321</v>
      </c>
      <c r="F13" s="67" t="s">
        <v>312</v>
      </c>
      <c r="G13" s="67" t="s">
        <v>322</v>
      </c>
      <c r="H13" s="67" t="s">
        <v>318</v>
      </c>
      <c r="I13" s="67" t="s">
        <v>319</v>
      </c>
      <c r="J13" s="67" t="s">
        <v>321</v>
      </c>
    </row>
    <row r="14" ht="36" customHeight="1" spans="1:10">
      <c r="A14" s="210" t="s">
        <v>278</v>
      </c>
      <c r="B14" s="67" t="s">
        <v>326</v>
      </c>
      <c r="C14" s="67" t="s">
        <v>309</v>
      </c>
      <c r="D14" s="67" t="s">
        <v>327</v>
      </c>
      <c r="E14" s="67" t="s">
        <v>327</v>
      </c>
      <c r="F14" s="67" t="s">
        <v>328</v>
      </c>
      <c r="G14" s="67" t="s">
        <v>329</v>
      </c>
      <c r="H14" s="67" t="s">
        <v>330</v>
      </c>
      <c r="I14" s="67" t="s">
        <v>319</v>
      </c>
      <c r="J14" s="67" t="s">
        <v>331</v>
      </c>
    </row>
    <row r="15" ht="36" customHeight="1" spans="1:10">
      <c r="A15" s="210" t="s">
        <v>278</v>
      </c>
      <c r="B15" s="67" t="s">
        <v>326</v>
      </c>
      <c r="C15" s="67" t="s">
        <v>315</v>
      </c>
      <c r="D15" s="67" t="s">
        <v>316</v>
      </c>
      <c r="E15" s="67" t="s">
        <v>332</v>
      </c>
      <c r="F15" s="67" t="s">
        <v>328</v>
      </c>
      <c r="G15" s="67" t="s">
        <v>329</v>
      </c>
      <c r="H15" s="67" t="s">
        <v>330</v>
      </c>
      <c r="I15" s="67" t="s">
        <v>319</v>
      </c>
      <c r="J15" s="67" t="s">
        <v>331</v>
      </c>
    </row>
    <row r="16" ht="36" customHeight="1" spans="1:10">
      <c r="A16" s="210" t="s">
        <v>278</v>
      </c>
      <c r="B16" s="67" t="s">
        <v>326</v>
      </c>
      <c r="C16" s="67" t="s">
        <v>320</v>
      </c>
      <c r="D16" s="67" t="s">
        <v>321</v>
      </c>
      <c r="E16" s="67" t="s">
        <v>333</v>
      </c>
      <c r="F16" s="67" t="s">
        <v>328</v>
      </c>
      <c r="G16" s="67" t="s">
        <v>329</v>
      </c>
      <c r="H16" s="67" t="s">
        <v>330</v>
      </c>
      <c r="I16" s="67" t="s">
        <v>319</v>
      </c>
      <c r="J16" s="67" t="s">
        <v>331</v>
      </c>
    </row>
    <row r="17" ht="30" customHeight="1" spans="1:10">
      <c r="A17" s="210" t="s">
        <v>286</v>
      </c>
      <c r="B17" s="67" t="s">
        <v>334</v>
      </c>
      <c r="C17" s="67" t="s">
        <v>309</v>
      </c>
      <c r="D17" s="67" t="s">
        <v>327</v>
      </c>
      <c r="E17" s="67" t="s">
        <v>334</v>
      </c>
      <c r="F17" s="67" t="s">
        <v>312</v>
      </c>
      <c r="G17" s="67" t="s">
        <v>317</v>
      </c>
      <c r="H17" s="67" t="s">
        <v>318</v>
      </c>
      <c r="I17" s="67" t="s">
        <v>319</v>
      </c>
      <c r="J17" s="67" t="s">
        <v>334</v>
      </c>
    </row>
    <row r="18" ht="30" customHeight="1" spans="1:10">
      <c r="A18" s="210" t="s">
        <v>286</v>
      </c>
      <c r="B18" s="67" t="s">
        <v>334</v>
      </c>
      <c r="C18" s="67" t="s">
        <v>315</v>
      </c>
      <c r="D18" s="67" t="s">
        <v>316</v>
      </c>
      <c r="E18" s="67" t="s">
        <v>334</v>
      </c>
      <c r="F18" s="67" t="s">
        <v>312</v>
      </c>
      <c r="G18" s="67" t="s">
        <v>317</v>
      </c>
      <c r="H18" s="67" t="s">
        <v>318</v>
      </c>
      <c r="I18" s="67" t="s">
        <v>319</v>
      </c>
      <c r="J18" s="67" t="s">
        <v>334</v>
      </c>
    </row>
    <row r="19" ht="30" customHeight="1" spans="1:10">
      <c r="A19" s="210" t="s">
        <v>286</v>
      </c>
      <c r="B19" s="67" t="s">
        <v>334</v>
      </c>
      <c r="C19" s="67" t="s">
        <v>320</v>
      </c>
      <c r="D19" s="67" t="s">
        <v>321</v>
      </c>
      <c r="E19" s="67" t="s">
        <v>321</v>
      </c>
      <c r="F19" s="67" t="s">
        <v>312</v>
      </c>
      <c r="G19" s="67" t="s">
        <v>322</v>
      </c>
      <c r="H19" s="67" t="s">
        <v>318</v>
      </c>
      <c r="I19" s="67" t="s">
        <v>319</v>
      </c>
      <c r="J19" s="67" t="s">
        <v>321</v>
      </c>
    </row>
    <row r="20" ht="42" customHeight="1" spans="1:10">
      <c r="A20" s="210" t="s">
        <v>297</v>
      </c>
      <c r="B20" s="67" t="s">
        <v>335</v>
      </c>
      <c r="C20" s="67" t="s">
        <v>309</v>
      </c>
      <c r="D20" s="67" t="s">
        <v>310</v>
      </c>
      <c r="E20" s="67" t="s">
        <v>310</v>
      </c>
      <c r="F20" s="67" t="s">
        <v>312</v>
      </c>
      <c r="G20" s="67" t="s">
        <v>336</v>
      </c>
      <c r="H20" s="67" t="s">
        <v>337</v>
      </c>
      <c r="I20" s="67" t="s">
        <v>314</v>
      </c>
      <c r="J20" s="67" t="s">
        <v>338</v>
      </c>
    </row>
    <row r="21" ht="42" customHeight="1" spans="1:10">
      <c r="A21" s="210" t="s">
        <v>297</v>
      </c>
      <c r="B21" s="67" t="s">
        <v>335</v>
      </c>
      <c r="C21" s="67" t="s">
        <v>315</v>
      </c>
      <c r="D21" s="67" t="s">
        <v>316</v>
      </c>
      <c r="E21" s="67" t="s">
        <v>332</v>
      </c>
      <c r="F21" s="67" t="s">
        <v>312</v>
      </c>
      <c r="G21" s="67" t="s">
        <v>317</v>
      </c>
      <c r="H21" s="67" t="s">
        <v>318</v>
      </c>
      <c r="I21" s="67" t="s">
        <v>319</v>
      </c>
      <c r="J21" s="67" t="s">
        <v>338</v>
      </c>
    </row>
    <row r="22" ht="42" customHeight="1" spans="1:10">
      <c r="A22" s="210" t="s">
        <v>297</v>
      </c>
      <c r="B22" s="67" t="s">
        <v>335</v>
      </c>
      <c r="C22" s="67" t="s">
        <v>320</v>
      </c>
      <c r="D22" s="67" t="s">
        <v>321</v>
      </c>
      <c r="E22" s="67" t="s">
        <v>339</v>
      </c>
      <c r="F22" s="67" t="s">
        <v>312</v>
      </c>
      <c r="G22" s="67" t="s">
        <v>322</v>
      </c>
      <c r="H22" s="67" t="s">
        <v>318</v>
      </c>
      <c r="I22" s="67" t="s">
        <v>319</v>
      </c>
      <c r="J22" s="67" t="s">
        <v>338</v>
      </c>
    </row>
    <row r="23" ht="30" customHeight="1" spans="1:10">
      <c r="A23" s="210" t="s">
        <v>294</v>
      </c>
      <c r="B23" s="67" t="s">
        <v>340</v>
      </c>
      <c r="C23" s="67" t="s">
        <v>309</v>
      </c>
      <c r="D23" s="67" t="s">
        <v>310</v>
      </c>
      <c r="E23" s="67" t="s">
        <v>341</v>
      </c>
      <c r="F23" s="67" t="s">
        <v>312</v>
      </c>
      <c r="G23" s="67" t="s">
        <v>86</v>
      </c>
      <c r="H23" s="67" t="s">
        <v>337</v>
      </c>
      <c r="I23" s="67" t="s">
        <v>314</v>
      </c>
      <c r="J23" s="67" t="s">
        <v>341</v>
      </c>
    </row>
    <row r="24" ht="30" customHeight="1" spans="1:10">
      <c r="A24" s="210" t="s">
        <v>294</v>
      </c>
      <c r="B24" s="67" t="s">
        <v>340</v>
      </c>
      <c r="C24" s="67" t="s">
        <v>315</v>
      </c>
      <c r="D24" s="67" t="s">
        <v>316</v>
      </c>
      <c r="E24" s="67" t="s">
        <v>340</v>
      </c>
      <c r="F24" s="67" t="s">
        <v>312</v>
      </c>
      <c r="G24" s="67" t="s">
        <v>322</v>
      </c>
      <c r="H24" s="67" t="s">
        <v>318</v>
      </c>
      <c r="I24" s="67" t="s">
        <v>319</v>
      </c>
      <c r="J24" s="67" t="s">
        <v>340</v>
      </c>
    </row>
    <row r="25" ht="30" customHeight="1" spans="1:10">
      <c r="A25" s="210" t="s">
        <v>294</v>
      </c>
      <c r="B25" s="67" t="s">
        <v>340</v>
      </c>
      <c r="C25" s="67" t="s">
        <v>320</v>
      </c>
      <c r="D25" s="67" t="s">
        <v>321</v>
      </c>
      <c r="E25" s="67" t="s">
        <v>321</v>
      </c>
      <c r="F25" s="67" t="s">
        <v>312</v>
      </c>
      <c r="G25" s="67" t="s">
        <v>322</v>
      </c>
      <c r="H25" s="67" t="s">
        <v>318</v>
      </c>
      <c r="I25" s="67" t="s">
        <v>319</v>
      </c>
      <c r="J25" s="67" t="s">
        <v>321</v>
      </c>
    </row>
    <row r="26" ht="30" customHeight="1" spans="1:10">
      <c r="A26" s="210" t="s">
        <v>292</v>
      </c>
      <c r="B26" s="67" t="s">
        <v>342</v>
      </c>
      <c r="C26" s="67" t="s">
        <v>309</v>
      </c>
      <c r="D26" s="67" t="s">
        <v>327</v>
      </c>
      <c r="E26" s="67" t="s">
        <v>342</v>
      </c>
      <c r="F26" s="67" t="s">
        <v>312</v>
      </c>
      <c r="G26" s="67" t="s">
        <v>322</v>
      </c>
      <c r="H26" s="67" t="s">
        <v>318</v>
      </c>
      <c r="I26" s="67" t="s">
        <v>319</v>
      </c>
      <c r="J26" s="67" t="s">
        <v>342</v>
      </c>
    </row>
    <row r="27" ht="30" customHeight="1" spans="1:10">
      <c r="A27" s="210" t="s">
        <v>292</v>
      </c>
      <c r="B27" s="67" t="s">
        <v>342</v>
      </c>
      <c r="C27" s="67" t="s">
        <v>315</v>
      </c>
      <c r="D27" s="67" t="s">
        <v>316</v>
      </c>
      <c r="E27" s="67" t="s">
        <v>342</v>
      </c>
      <c r="F27" s="67" t="s">
        <v>312</v>
      </c>
      <c r="G27" s="67" t="s">
        <v>322</v>
      </c>
      <c r="H27" s="67" t="s">
        <v>318</v>
      </c>
      <c r="I27" s="67" t="s">
        <v>319</v>
      </c>
      <c r="J27" s="67" t="s">
        <v>342</v>
      </c>
    </row>
    <row r="28" ht="30" customHeight="1" spans="1:10">
      <c r="A28" s="210" t="s">
        <v>292</v>
      </c>
      <c r="B28" s="67" t="s">
        <v>342</v>
      </c>
      <c r="C28" s="67" t="s">
        <v>320</v>
      </c>
      <c r="D28" s="67" t="s">
        <v>321</v>
      </c>
      <c r="E28" s="67" t="s">
        <v>321</v>
      </c>
      <c r="F28" s="67" t="s">
        <v>312</v>
      </c>
      <c r="G28" s="67" t="s">
        <v>322</v>
      </c>
      <c r="H28" s="67" t="s">
        <v>318</v>
      </c>
      <c r="I28" s="67" t="s">
        <v>319</v>
      </c>
      <c r="J28" s="67" t="s">
        <v>321</v>
      </c>
    </row>
    <row r="29" ht="30" customHeight="1" spans="1:10">
      <c r="A29" s="210" t="s">
        <v>284</v>
      </c>
      <c r="B29" s="67" t="s">
        <v>343</v>
      </c>
      <c r="C29" s="67" t="s">
        <v>309</v>
      </c>
      <c r="D29" s="67" t="s">
        <v>310</v>
      </c>
      <c r="E29" s="67" t="s">
        <v>344</v>
      </c>
      <c r="F29" s="67" t="s">
        <v>312</v>
      </c>
      <c r="G29" s="67" t="s">
        <v>345</v>
      </c>
      <c r="H29" s="67" t="s">
        <v>325</v>
      </c>
      <c r="I29" s="67" t="s">
        <v>314</v>
      </c>
      <c r="J29" s="67" t="s">
        <v>346</v>
      </c>
    </row>
    <row r="30" ht="30" customHeight="1" spans="1:10">
      <c r="A30" s="210" t="s">
        <v>284</v>
      </c>
      <c r="B30" s="67" t="s">
        <v>343</v>
      </c>
      <c r="C30" s="67" t="s">
        <v>315</v>
      </c>
      <c r="D30" s="67" t="s">
        <v>316</v>
      </c>
      <c r="E30" s="67" t="s">
        <v>347</v>
      </c>
      <c r="F30" s="67" t="s">
        <v>312</v>
      </c>
      <c r="G30" s="67" t="s">
        <v>322</v>
      </c>
      <c r="H30" s="67" t="s">
        <v>318</v>
      </c>
      <c r="I30" s="67" t="s">
        <v>319</v>
      </c>
      <c r="J30" s="67" t="s">
        <v>347</v>
      </c>
    </row>
    <row r="31" ht="30" customHeight="1" spans="1:10">
      <c r="A31" s="210" t="s">
        <v>284</v>
      </c>
      <c r="B31" s="67" t="s">
        <v>343</v>
      </c>
      <c r="C31" s="67" t="s">
        <v>320</v>
      </c>
      <c r="D31" s="67" t="s">
        <v>321</v>
      </c>
      <c r="E31" s="67" t="s">
        <v>321</v>
      </c>
      <c r="F31" s="67" t="s">
        <v>312</v>
      </c>
      <c r="G31" s="67" t="s">
        <v>322</v>
      </c>
      <c r="H31" s="67" t="s">
        <v>318</v>
      </c>
      <c r="I31" s="67" t="s">
        <v>319</v>
      </c>
      <c r="J31" s="67" t="s">
        <v>321</v>
      </c>
    </row>
    <row r="32" ht="106" customHeight="1" spans="1:10">
      <c r="A32" s="210" t="s">
        <v>282</v>
      </c>
      <c r="B32" s="67" t="s">
        <v>348</v>
      </c>
      <c r="C32" s="67" t="s">
        <v>309</v>
      </c>
      <c r="D32" s="67" t="s">
        <v>327</v>
      </c>
      <c r="E32" s="67" t="s">
        <v>327</v>
      </c>
      <c r="F32" s="67" t="s">
        <v>312</v>
      </c>
      <c r="G32" s="67" t="s">
        <v>349</v>
      </c>
      <c r="H32" s="67" t="s">
        <v>325</v>
      </c>
      <c r="I32" s="67" t="s">
        <v>319</v>
      </c>
      <c r="J32" s="67" t="s">
        <v>350</v>
      </c>
    </row>
    <row r="33" ht="106" customHeight="1" spans="1:10">
      <c r="A33" s="210" t="s">
        <v>282</v>
      </c>
      <c r="B33" s="67" t="s">
        <v>348</v>
      </c>
      <c r="C33" s="67" t="s">
        <v>315</v>
      </c>
      <c r="D33" s="67" t="s">
        <v>316</v>
      </c>
      <c r="E33" s="67" t="s">
        <v>332</v>
      </c>
      <c r="F33" s="67" t="s">
        <v>312</v>
      </c>
      <c r="G33" s="67" t="s">
        <v>349</v>
      </c>
      <c r="H33" s="67" t="s">
        <v>325</v>
      </c>
      <c r="I33" s="67" t="s">
        <v>319</v>
      </c>
      <c r="J33" s="67" t="s">
        <v>350</v>
      </c>
    </row>
    <row r="34" ht="106" customHeight="1" spans="1:10">
      <c r="A34" s="210" t="s">
        <v>282</v>
      </c>
      <c r="B34" s="67" t="s">
        <v>348</v>
      </c>
      <c r="C34" s="67" t="s">
        <v>320</v>
      </c>
      <c r="D34" s="67" t="s">
        <v>321</v>
      </c>
      <c r="E34" s="67" t="s">
        <v>333</v>
      </c>
      <c r="F34" s="67" t="s">
        <v>312</v>
      </c>
      <c r="G34" s="67" t="s">
        <v>349</v>
      </c>
      <c r="H34" s="67" t="s">
        <v>351</v>
      </c>
      <c r="I34" s="67" t="s">
        <v>319</v>
      </c>
      <c r="J34" s="67" t="s">
        <v>350</v>
      </c>
    </row>
  </sheetData>
  <mergeCells count="20">
    <mergeCell ref="A3:J3"/>
    <mergeCell ref="A4:H4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</mergeCells>
  <pageMargins left="0.751388888888889" right="0.751388888888889" top="1" bottom="0.511805555555556" header="0.5" footer="0.5"/>
  <pageSetup paperSize="9" scale="67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selection activeCell="C35" sqref="C35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88">
        <v>1</v>
      </c>
      <c r="B1" s="189">
        <v>0</v>
      </c>
      <c r="C1" s="188">
        <v>1</v>
      </c>
      <c r="D1" s="190"/>
      <c r="E1" s="190"/>
      <c r="F1" s="187"/>
    </row>
    <row r="2" s="44" customFormat="1" ht="12" customHeight="1" spans="1:6">
      <c r="A2" s="191">
        <v>1</v>
      </c>
      <c r="B2" s="192">
        <v>0</v>
      </c>
      <c r="C2" s="191">
        <v>1</v>
      </c>
      <c r="D2" s="193"/>
      <c r="E2" s="193"/>
      <c r="F2" s="194" t="s">
        <v>352</v>
      </c>
    </row>
    <row r="3" ht="42" customHeight="1" spans="1:6">
      <c r="A3" s="195" t="str">
        <f>"2025"&amp;"年部门政府性基金预算支出预算表"</f>
        <v>2025年部门政府性基金预算支出预算表</v>
      </c>
      <c r="B3" s="195" t="s">
        <v>353</v>
      </c>
      <c r="C3" s="196"/>
      <c r="D3" s="197"/>
      <c r="E3" s="197"/>
      <c r="F3" s="197"/>
    </row>
    <row r="4" ht="13.5" customHeight="1" spans="1:6">
      <c r="A4" s="50" t="str">
        <f>"单位名称："&amp;"昆明市晋宁区人力资源和社会保障局"</f>
        <v>单位名称：昆明市晋宁区人力资源和社会保障局</v>
      </c>
      <c r="B4" s="50" t="s">
        <v>354</v>
      </c>
      <c r="C4" s="188"/>
      <c r="D4" s="190"/>
      <c r="E4" s="190"/>
      <c r="F4" s="187" t="s">
        <v>1</v>
      </c>
    </row>
    <row r="5" ht="19.5" customHeight="1" spans="1:6">
      <c r="A5" s="198" t="s">
        <v>191</v>
      </c>
      <c r="B5" s="199" t="s">
        <v>71</v>
      </c>
      <c r="C5" s="198" t="s">
        <v>72</v>
      </c>
      <c r="D5" s="16" t="s">
        <v>355</v>
      </c>
      <c r="E5" s="17"/>
      <c r="F5" s="39"/>
    </row>
    <row r="6" ht="18.75" customHeight="1" spans="1:6">
      <c r="A6" s="200"/>
      <c r="B6" s="201"/>
      <c r="C6" s="200"/>
      <c r="D6" s="58" t="s">
        <v>55</v>
      </c>
      <c r="E6" s="16" t="s">
        <v>74</v>
      </c>
      <c r="F6" s="58" t="s">
        <v>75</v>
      </c>
    </row>
    <row r="7" ht="18.75" customHeight="1" spans="1:6">
      <c r="A7" s="202">
        <v>1</v>
      </c>
      <c r="B7" s="203" t="s">
        <v>82</v>
      </c>
      <c r="C7" s="202">
        <v>3</v>
      </c>
      <c r="D7" s="18">
        <v>4</v>
      </c>
      <c r="E7" s="18">
        <v>5</v>
      </c>
      <c r="F7" s="18">
        <v>6</v>
      </c>
    </row>
    <row r="8" ht="21" customHeight="1" spans="1:6">
      <c r="A8" s="36"/>
      <c r="B8" s="36"/>
      <c r="C8" s="36"/>
      <c r="D8" s="64"/>
      <c r="E8" s="64"/>
      <c r="F8" s="64"/>
    </row>
    <row r="9" ht="21" customHeight="1" spans="1:6">
      <c r="A9" s="36"/>
      <c r="B9" s="36"/>
      <c r="C9" s="36"/>
      <c r="D9" s="64"/>
      <c r="E9" s="64"/>
      <c r="F9" s="64"/>
    </row>
    <row r="10" ht="18.75" customHeight="1" spans="1:6">
      <c r="A10" s="204" t="s">
        <v>181</v>
      </c>
      <c r="B10" s="204" t="s">
        <v>181</v>
      </c>
      <c r="C10" s="205" t="s">
        <v>181</v>
      </c>
      <c r="D10" s="64"/>
      <c r="E10" s="64"/>
      <c r="F10" s="64"/>
    </row>
    <row r="11" customHeight="1" spans="1:1">
      <c r="A11" t="s">
        <v>356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ageMargins left="0.75" right="0.75" top="1" bottom="1" header="0.5" footer="0.5"/>
  <pageSetup paperSize="9" scale="71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selection activeCell="K25" sqref="K25"/>
    </sheetView>
  </sheetViews>
  <sheetFormatPr defaultColWidth="9.14166666666667" defaultRowHeight="14.25" customHeight="1"/>
  <cols>
    <col min="1" max="5" width="12.75" customWidth="1"/>
    <col min="6" max="6" width="6" customWidth="1"/>
    <col min="7" max="7" width="5.625" customWidth="1"/>
    <col min="8" max="8" width="7.75" customWidth="1"/>
    <col min="9" max="13" width="7.5" customWidth="1"/>
    <col min="14" max="18" width="8.25" customWidth="1"/>
    <col min="19" max="19" width="9.375" customWidth="1"/>
  </cols>
  <sheetData>
    <row r="1" ht="15.75" customHeight="1" spans="2:19">
      <c r="B1" s="138"/>
      <c r="C1" s="138"/>
      <c r="R1" s="184"/>
      <c r="S1" s="184"/>
    </row>
    <row r="2" s="136" customFormat="1" ht="15.75" customHeight="1" spans="2:19">
      <c r="B2" s="140"/>
      <c r="C2" s="140"/>
      <c r="R2" s="185"/>
      <c r="S2" s="185" t="s">
        <v>357</v>
      </c>
    </row>
    <row r="3" ht="41.25" customHeight="1" spans="1:19">
      <c r="A3" s="141" t="str">
        <f>"2025"&amp;"年部门政府采购预算表"</f>
        <v>2025年部门政府采购预算表</v>
      </c>
      <c r="B3" s="142"/>
      <c r="C3" s="142"/>
      <c r="D3" s="49"/>
      <c r="E3" s="49"/>
      <c r="F3" s="49"/>
      <c r="G3" s="49"/>
      <c r="H3" s="49"/>
      <c r="I3" s="49"/>
      <c r="J3" s="49"/>
      <c r="K3" s="49"/>
      <c r="L3" s="49"/>
      <c r="M3" s="142"/>
      <c r="N3" s="49"/>
      <c r="O3" s="49"/>
      <c r="P3" s="142"/>
      <c r="Q3" s="49"/>
      <c r="R3" s="142"/>
      <c r="S3" s="142"/>
    </row>
    <row r="4" ht="18.75" customHeight="1" spans="1:19">
      <c r="A4" s="175" t="str">
        <f>"单位名称："&amp;"昆明市晋宁区人力资源和社会保障局"</f>
        <v>单位名称：昆明市晋宁区人力资源和社会保障局</v>
      </c>
      <c r="B4" s="145"/>
      <c r="C4" s="145"/>
      <c r="D4" s="52"/>
      <c r="E4" s="52"/>
      <c r="F4" s="52"/>
      <c r="G4" s="52"/>
      <c r="H4" s="52"/>
      <c r="I4" s="52"/>
      <c r="J4" s="52"/>
      <c r="K4" s="52"/>
      <c r="L4" s="52"/>
      <c r="R4" s="186"/>
      <c r="S4" s="187" t="s">
        <v>1</v>
      </c>
    </row>
    <row r="5" ht="15.75" customHeight="1" spans="1:19">
      <c r="A5" s="55" t="s">
        <v>190</v>
      </c>
      <c r="B5" s="147" t="s">
        <v>191</v>
      </c>
      <c r="C5" s="147" t="s">
        <v>358</v>
      </c>
      <c r="D5" s="148" t="s">
        <v>359</v>
      </c>
      <c r="E5" s="148" t="s">
        <v>360</v>
      </c>
      <c r="F5" s="148" t="s">
        <v>361</v>
      </c>
      <c r="G5" s="148" t="s">
        <v>362</v>
      </c>
      <c r="H5" s="148" t="s">
        <v>363</v>
      </c>
      <c r="I5" s="162" t="s">
        <v>198</v>
      </c>
      <c r="J5" s="162"/>
      <c r="K5" s="162"/>
      <c r="L5" s="162"/>
      <c r="M5" s="163"/>
      <c r="N5" s="162"/>
      <c r="O5" s="162"/>
      <c r="P5" s="171"/>
      <c r="Q5" s="162"/>
      <c r="R5" s="163"/>
      <c r="S5" s="172"/>
    </row>
    <row r="6" ht="17.25" customHeight="1" spans="1:19">
      <c r="A6" s="57"/>
      <c r="B6" s="149"/>
      <c r="C6" s="149"/>
      <c r="D6" s="150"/>
      <c r="E6" s="150"/>
      <c r="F6" s="150"/>
      <c r="G6" s="150"/>
      <c r="H6" s="150"/>
      <c r="I6" s="150" t="s">
        <v>55</v>
      </c>
      <c r="J6" s="150" t="s">
        <v>58</v>
      </c>
      <c r="K6" s="150" t="s">
        <v>364</v>
      </c>
      <c r="L6" s="150" t="s">
        <v>365</v>
      </c>
      <c r="M6" s="164" t="s">
        <v>366</v>
      </c>
      <c r="N6" s="165" t="s">
        <v>367</v>
      </c>
      <c r="O6" s="165"/>
      <c r="P6" s="173"/>
      <c r="Q6" s="165"/>
      <c r="R6" s="174"/>
      <c r="S6" s="151"/>
    </row>
    <row r="7" ht="54" customHeight="1" spans="1:19">
      <c r="A7" s="60"/>
      <c r="B7" s="151"/>
      <c r="C7" s="151"/>
      <c r="D7" s="152"/>
      <c r="E7" s="152"/>
      <c r="F7" s="152"/>
      <c r="G7" s="152"/>
      <c r="H7" s="152"/>
      <c r="I7" s="152"/>
      <c r="J7" s="152" t="s">
        <v>57</v>
      </c>
      <c r="K7" s="152"/>
      <c r="L7" s="152"/>
      <c r="M7" s="166"/>
      <c r="N7" s="152" t="s">
        <v>57</v>
      </c>
      <c r="O7" s="152" t="s">
        <v>63</v>
      </c>
      <c r="P7" s="151" t="s">
        <v>64</v>
      </c>
      <c r="Q7" s="152" t="s">
        <v>65</v>
      </c>
      <c r="R7" s="166" t="s">
        <v>66</v>
      </c>
      <c r="S7" s="151" t="s">
        <v>67</v>
      </c>
    </row>
    <row r="8" ht="18" customHeight="1" spans="1:19">
      <c r="A8" s="176">
        <v>1</v>
      </c>
      <c r="B8" s="176" t="s">
        <v>82</v>
      </c>
      <c r="C8" s="177">
        <v>3</v>
      </c>
      <c r="D8" s="177">
        <v>4</v>
      </c>
      <c r="E8" s="176">
        <v>5</v>
      </c>
      <c r="F8" s="176">
        <v>6</v>
      </c>
      <c r="G8" s="176">
        <v>7</v>
      </c>
      <c r="H8" s="176">
        <v>8</v>
      </c>
      <c r="I8" s="176">
        <v>9</v>
      </c>
      <c r="J8" s="176">
        <v>10</v>
      </c>
      <c r="K8" s="176">
        <v>11</v>
      </c>
      <c r="L8" s="176">
        <v>12</v>
      </c>
      <c r="M8" s="176">
        <v>13</v>
      </c>
      <c r="N8" s="176">
        <v>14</v>
      </c>
      <c r="O8" s="176">
        <v>15</v>
      </c>
      <c r="P8" s="176">
        <v>16</v>
      </c>
      <c r="Q8" s="176">
        <v>17</v>
      </c>
      <c r="R8" s="176">
        <v>18</v>
      </c>
      <c r="S8" s="176">
        <v>19</v>
      </c>
    </row>
    <row r="9" ht="21" customHeight="1" spans="1:19">
      <c r="A9" s="153"/>
      <c r="B9" s="154"/>
      <c r="C9" s="154"/>
      <c r="D9" s="155"/>
      <c r="E9" s="155"/>
      <c r="F9" s="155"/>
      <c r="G9" s="178"/>
      <c r="H9" s="64"/>
      <c r="I9" s="64"/>
      <c r="J9" s="64"/>
      <c r="K9" s="64"/>
      <c r="L9" s="64"/>
      <c r="M9" s="64"/>
      <c r="N9" s="64"/>
      <c r="O9" s="64"/>
      <c r="P9" s="66"/>
      <c r="Q9" s="66"/>
      <c r="R9" s="64"/>
      <c r="S9" s="64"/>
    </row>
    <row r="10" ht="21" customHeight="1" spans="1:19">
      <c r="A10" s="156" t="s">
        <v>181</v>
      </c>
      <c r="B10" s="157"/>
      <c r="C10" s="157"/>
      <c r="D10" s="158"/>
      <c r="E10" s="158"/>
      <c r="F10" s="158"/>
      <c r="G10" s="179"/>
      <c r="H10" s="64"/>
      <c r="I10" s="64"/>
      <c r="J10" s="64"/>
      <c r="K10" s="64"/>
      <c r="L10" s="64"/>
      <c r="M10" s="64"/>
      <c r="N10" s="64"/>
      <c r="O10" s="64"/>
      <c r="P10" s="66"/>
      <c r="Q10" s="66"/>
      <c r="R10" s="64"/>
      <c r="S10" s="64"/>
    </row>
    <row r="11" ht="21" customHeight="1" spans="1:19">
      <c r="A11" s="180" t="s">
        <v>368</v>
      </c>
      <c r="B11" s="181"/>
      <c r="C11" s="181"/>
      <c r="D11" s="180"/>
      <c r="E11" s="180"/>
      <c r="F11" s="180"/>
      <c r="G11" s="182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</row>
    <row r="12" customHeight="1" spans="1:19">
      <c r="A12" s="180" t="s">
        <v>369</v>
      </c>
      <c r="B12" s="181"/>
      <c r="C12" s="181"/>
      <c r="D12" s="180"/>
      <c r="E12" s="180"/>
      <c r="F12" s="180"/>
      <c r="G12" s="182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</row>
  </sheetData>
  <mergeCells count="20">
    <mergeCell ref="A3:S3"/>
    <mergeCell ref="A4:H4"/>
    <mergeCell ref="I5:S5"/>
    <mergeCell ref="N6:S6"/>
    <mergeCell ref="A10:G10"/>
    <mergeCell ref="A11:S11"/>
    <mergeCell ref="A12:S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ageMargins left="0.75" right="0.75" top="1" bottom="1" header="0.5" footer="0.5"/>
  <pageSetup paperSize="9" scale="77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selection activeCell="A4" sqref="A4:I4"/>
    </sheetView>
  </sheetViews>
  <sheetFormatPr defaultColWidth="9.14166666666667" defaultRowHeight="14.25" customHeight="1"/>
  <cols>
    <col min="1" max="4" width="20.875" customWidth="1"/>
    <col min="5" max="5" width="25.75" customWidth="1"/>
    <col min="6" max="6" width="20" customWidth="1"/>
    <col min="7" max="7" width="14.5" customWidth="1"/>
    <col min="8" max="8" width="13.5" customWidth="1"/>
    <col min="9" max="9" width="14.25" customWidth="1"/>
    <col min="10" max="14" width="5.625" customWidth="1"/>
    <col min="15" max="19" width="7.25" customWidth="1"/>
    <col min="20" max="20" width="10.75" customWidth="1"/>
  </cols>
  <sheetData>
    <row r="1" ht="16.5" customHeight="1" spans="1:20">
      <c r="A1" s="137"/>
      <c r="B1" s="138"/>
      <c r="C1" s="138"/>
      <c r="D1" s="138"/>
      <c r="E1" s="138"/>
      <c r="F1" s="138"/>
      <c r="G1" s="138"/>
      <c r="H1" s="137"/>
      <c r="I1" s="137"/>
      <c r="J1" s="137"/>
      <c r="K1" s="137"/>
      <c r="L1" s="137"/>
      <c r="M1" s="137"/>
      <c r="N1" s="159"/>
      <c r="O1" s="137"/>
      <c r="P1" s="137"/>
      <c r="Q1" s="138"/>
      <c r="R1" s="137"/>
      <c r="S1" s="168"/>
      <c r="T1" s="168"/>
    </row>
    <row r="2" s="136" customFormat="1" ht="16.5" customHeight="1" spans="1:20">
      <c r="A2" s="139"/>
      <c r="B2" s="140"/>
      <c r="C2" s="140"/>
      <c r="D2" s="140"/>
      <c r="E2" s="140"/>
      <c r="F2" s="140"/>
      <c r="G2" s="140"/>
      <c r="H2" s="139"/>
      <c r="I2" s="139"/>
      <c r="J2" s="139"/>
      <c r="K2" s="139"/>
      <c r="L2" s="139"/>
      <c r="M2" s="139"/>
      <c r="N2" s="160"/>
      <c r="O2" s="139"/>
      <c r="P2" s="139"/>
      <c r="Q2" s="140"/>
      <c r="R2" s="139"/>
      <c r="S2" s="169"/>
      <c r="T2" s="169" t="s">
        <v>370</v>
      </c>
    </row>
    <row r="3" ht="41.25" customHeight="1" spans="1:20">
      <c r="A3" s="141" t="str">
        <f>"2025"&amp;"年部门政府购买服务预算表"</f>
        <v>2025年部门政府购买服务预算表</v>
      </c>
      <c r="B3" s="142"/>
      <c r="C3" s="142"/>
      <c r="D3" s="142"/>
      <c r="E3" s="142"/>
      <c r="F3" s="142"/>
      <c r="G3" s="142"/>
      <c r="H3" s="143"/>
      <c r="I3" s="143"/>
      <c r="J3" s="143"/>
      <c r="K3" s="143"/>
      <c r="L3" s="143"/>
      <c r="M3" s="143"/>
      <c r="N3" s="161"/>
      <c r="O3" s="143"/>
      <c r="P3" s="143"/>
      <c r="Q3" s="142"/>
      <c r="R3" s="143"/>
      <c r="S3" s="161"/>
      <c r="T3" s="142"/>
    </row>
    <row r="4" ht="22.5" customHeight="1" spans="1:20">
      <c r="A4" s="144" t="str">
        <f>"单位名称："&amp;"昆明市晋宁区人力资源和社会保障局"</f>
        <v>单位名称：昆明市晋宁区人力资源和社会保障局</v>
      </c>
      <c r="B4" s="145"/>
      <c r="C4" s="145"/>
      <c r="D4" s="145"/>
      <c r="E4" s="145"/>
      <c r="F4" s="145"/>
      <c r="G4" s="145"/>
      <c r="H4" s="146"/>
      <c r="I4" s="146"/>
      <c r="J4" s="146"/>
      <c r="K4" s="146"/>
      <c r="L4" s="146"/>
      <c r="M4" s="146"/>
      <c r="N4" s="159"/>
      <c r="O4" s="137"/>
      <c r="P4" s="137"/>
      <c r="Q4" s="138"/>
      <c r="R4" s="137"/>
      <c r="S4" s="170"/>
      <c r="T4" s="168" t="s">
        <v>1</v>
      </c>
    </row>
    <row r="5" ht="24" customHeight="1" spans="1:20">
      <c r="A5" s="55" t="s">
        <v>190</v>
      </c>
      <c r="B5" s="147" t="s">
        <v>191</v>
      </c>
      <c r="C5" s="147" t="s">
        <v>358</v>
      </c>
      <c r="D5" s="147" t="s">
        <v>371</v>
      </c>
      <c r="E5" s="147" t="s">
        <v>372</v>
      </c>
      <c r="F5" s="147" t="s">
        <v>373</v>
      </c>
      <c r="G5" s="147" t="s">
        <v>374</v>
      </c>
      <c r="H5" s="148" t="s">
        <v>375</v>
      </c>
      <c r="I5" s="148" t="s">
        <v>376</v>
      </c>
      <c r="J5" s="162" t="s">
        <v>198</v>
      </c>
      <c r="K5" s="162"/>
      <c r="L5" s="162"/>
      <c r="M5" s="162"/>
      <c r="N5" s="163"/>
      <c r="O5" s="162"/>
      <c r="P5" s="162"/>
      <c r="Q5" s="171"/>
      <c r="R5" s="162"/>
      <c r="S5" s="163"/>
      <c r="T5" s="172"/>
    </row>
    <row r="6" ht="24" customHeight="1" spans="1:20">
      <c r="A6" s="57"/>
      <c r="B6" s="149"/>
      <c r="C6" s="149"/>
      <c r="D6" s="149"/>
      <c r="E6" s="149"/>
      <c r="F6" s="149"/>
      <c r="G6" s="149"/>
      <c r="H6" s="150"/>
      <c r="I6" s="150"/>
      <c r="J6" s="150" t="s">
        <v>55</v>
      </c>
      <c r="K6" s="150" t="s">
        <v>58</v>
      </c>
      <c r="L6" s="150" t="s">
        <v>364</v>
      </c>
      <c r="M6" s="150" t="s">
        <v>365</v>
      </c>
      <c r="N6" s="164" t="s">
        <v>366</v>
      </c>
      <c r="O6" s="165" t="s">
        <v>367</v>
      </c>
      <c r="P6" s="165"/>
      <c r="Q6" s="173"/>
      <c r="R6" s="165"/>
      <c r="S6" s="174"/>
      <c r="T6" s="151"/>
    </row>
    <row r="7" ht="54" customHeight="1" spans="1:20">
      <c r="A7" s="60"/>
      <c r="B7" s="151"/>
      <c r="C7" s="151"/>
      <c r="D7" s="151"/>
      <c r="E7" s="151"/>
      <c r="F7" s="151"/>
      <c r="G7" s="151"/>
      <c r="H7" s="152"/>
      <c r="I7" s="152"/>
      <c r="J7" s="152"/>
      <c r="K7" s="152" t="s">
        <v>57</v>
      </c>
      <c r="L7" s="152"/>
      <c r="M7" s="152"/>
      <c r="N7" s="166"/>
      <c r="O7" s="152" t="s">
        <v>57</v>
      </c>
      <c r="P7" s="152" t="s">
        <v>63</v>
      </c>
      <c r="Q7" s="151" t="s">
        <v>64</v>
      </c>
      <c r="R7" s="152" t="s">
        <v>65</v>
      </c>
      <c r="S7" s="166" t="s">
        <v>66</v>
      </c>
      <c r="T7" s="151" t="s">
        <v>67</v>
      </c>
    </row>
    <row r="8" ht="17.25" customHeight="1" spans="1:20">
      <c r="A8" s="61">
        <v>1</v>
      </c>
      <c r="B8" s="151">
        <v>2</v>
      </c>
      <c r="C8" s="61">
        <v>3</v>
      </c>
      <c r="D8" s="61">
        <v>4</v>
      </c>
      <c r="E8" s="151">
        <v>5</v>
      </c>
      <c r="F8" s="61">
        <v>6</v>
      </c>
      <c r="G8" s="61">
        <v>7</v>
      </c>
      <c r="H8" s="151">
        <v>8</v>
      </c>
      <c r="I8" s="61">
        <v>9</v>
      </c>
      <c r="J8" s="61">
        <v>10</v>
      </c>
      <c r="K8" s="151">
        <v>11</v>
      </c>
      <c r="L8" s="61">
        <v>12</v>
      </c>
      <c r="M8" s="61">
        <v>13</v>
      </c>
      <c r="N8" s="151">
        <v>14</v>
      </c>
      <c r="O8" s="61">
        <v>15</v>
      </c>
      <c r="P8" s="61">
        <v>16</v>
      </c>
      <c r="Q8" s="151">
        <v>17</v>
      </c>
      <c r="R8" s="61">
        <v>18</v>
      </c>
      <c r="S8" s="61">
        <v>19</v>
      </c>
      <c r="T8" s="61">
        <v>20</v>
      </c>
    </row>
    <row r="9" ht="21" customHeight="1" spans="1:20">
      <c r="A9" s="153"/>
      <c r="B9" s="154"/>
      <c r="C9" s="154"/>
      <c r="D9" s="154"/>
      <c r="E9" s="154"/>
      <c r="F9" s="154"/>
      <c r="G9" s="154"/>
      <c r="H9" s="155"/>
      <c r="I9" s="155"/>
      <c r="J9" s="64"/>
      <c r="K9" s="64"/>
      <c r="L9" s="64"/>
      <c r="M9" s="64"/>
      <c r="N9" s="64"/>
      <c r="O9" s="64"/>
      <c r="P9" s="64"/>
      <c r="Q9" s="66"/>
      <c r="R9" s="66"/>
      <c r="S9" s="64"/>
      <c r="T9" s="64"/>
    </row>
    <row r="10" ht="21" customHeight="1" spans="1:20">
      <c r="A10" s="156" t="s">
        <v>181</v>
      </c>
      <c r="B10" s="157"/>
      <c r="C10" s="157"/>
      <c r="D10" s="157"/>
      <c r="E10" s="157"/>
      <c r="F10" s="157"/>
      <c r="G10" s="157"/>
      <c r="H10" s="158"/>
      <c r="I10" s="167"/>
      <c r="J10" s="64"/>
      <c r="K10" s="64"/>
      <c r="L10" s="64"/>
      <c r="M10" s="64"/>
      <c r="N10" s="64"/>
      <c r="O10" s="64"/>
      <c r="P10" s="64"/>
      <c r="Q10" s="66"/>
      <c r="R10" s="66"/>
      <c r="S10" s="64"/>
      <c r="T10" s="64"/>
    </row>
    <row r="11" customHeight="1" spans="1:1">
      <c r="A11" t="s">
        <v>377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ageMargins left="0.75" right="0.75" top="1" bottom="1" header="0.5" footer="0.5"/>
  <pageSetup paperSize="9" scale="53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D25" sqref="D25"/>
    </sheetView>
  </sheetViews>
  <sheetFormatPr defaultColWidth="9.15" defaultRowHeight="14.25" customHeight="1" outlineLevelCol="4"/>
  <cols>
    <col min="1" max="1" width="44.25" style="44" customWidth="1"/>
    <col min="2" max="5" width="20" style="44" customWidth="1"/>
    <col min="6" max="16384" width="9.15" style="44"/>
  </cols>
  <sheetData>
    <row r="1" s="44" customFormat="1" customHeight="1" spans="1:5">
      <c r="A1" s="103"/>
      <c r="B1" s="103"/>
      <c r="C1" s="103"/>
      <c r="D1" s="103"/>
      <c r="E1" s="103"/>
    </row>
    <row r="2" s="44" customFormat="1" ht="17.25" customHeight="1" spans="4:5">
      <c r="D2" s="117"/>
      <c r="E2" s="48" t="s">
        <v>378</v>
      </c>
    </row>
    <row r="3" s="44" customFormat="1" ht="41.25" customHeight="1" spans="1:5">
      <c r="A3" s="118" t="str">
        <f>"2025"&amp;"年对下转移支付预算表"</f>
        <v>2025年对下转移支付预算表</v>
      </c>
      <c r="B3" s="105"/>
      <c r="C3" s="105"/>
      <c r="D3" s="105"/>
      <c r="E3" s="106"/>
    </row>
    <row r="4" s="44" customFormat="1" ht="18" customHeight="1" spans="1:5">
      <c r="A4" s="119" t="s">
        <v>379</v>
      </c>
      <c r="B4" s="120"/>
      <c r="C4" s="120"/>
      <c r="D4" s="121"/>
      <c r="E4" s="122" t="s">
        <v>1</v>
      </c>
    </row>
    <row r="5" s="44" customFormat="1" ht="19.5" customHeight="1" spans="1:5">
      <c r="A5" s="123" t="s">
        <v>380</v>
      </c>
      <c r="B5" s="124" t="s">
        <v>198</v>
      </c>
      <c r="C5" s="125"/>
      <c r="D5" s="125"/>
      <c r="E5" s="126" t="s">
        <v>381</v>
      </c>
    </row>
    <row r="6" s="44" customFormat="1" ht="40.5" customHeight="1" spans="1:5">
      <c r="A6" s="127"/>
      <c r="B6" s="128" t="s">
        <v>55</v>
      </c>
      <c r="C6" s="129" t="s">
        <v>58</v>
      </c>
      <c r="D6" s="130" t="s">
        <v>364</v>
      </c>
      <c r="E6" s="126"/>
    </row>
    <row r="7" s="44" customFormat="1" ht="19.5" customHeight="1" spans="1:5">
      <c r="A7" s="131">
        <v>1</v>
      </c>
      <c r="B7" s="131">
        <v>2</v>
      </c>
      <c r="C7" s="131">
        <v>3</v>
      </c>
      <c r="D7" s="132">
        <v>4</v>
      </c>
      <c r="E7" s="133">
        <v>24</v>
      </c>
    </row>
    <row r="8" s="44" customFormat="1" ht="19.5" customHeight="1" spans="1:5">
      <c r="A8" s="110"/>
      <c r="B8" s="134"/>
      <c r="C8" s="134"/>
      <c r="D8" s="134"/>
      <c r="E8" s="134"/>
    </row>
    <row r="9" s="44" customFormat="1" ht="19.5" customHeight="1" spans="1:5">
      <c r="A9" s="111"/>
      <c r="B9" s="134"/>
      <c r="C9" s="134"/>
      <c r="D9" s="134"/>
      <c r="E9" s="134"/>
    </row>
    <row r="10" s="44" customFormat="1" spans="1:1">
      <c r="A10" s="135" t="s">
        <v>382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9.14166666666667" defaultRowHeight="12" customHeight="1"/>
  <cols>
    <col min="1" max="1" width="55.375" style="44" customWidth="1"/>
    <col min="2" max="2" width="29" style="44" customWidth="1"/>
    <col min="3" max="5" width="23.575" style="44" customWidth="1"/>
    <col min="6" max="6" width="11.2833333333333" style="44" customWidth="1"/>
    <col min="7" max="7" width="25.1416666666667" style="44" customWidth="1"/>
    <col min="8" max="8" width="15.575" style="44" customWidth="1"/>
    <col min="9" max="9" width="13.425" style="44" customWidth="1"/>
    <col min="10" max="10" width="18.85" style="44" customWidth="1"/>
    <col min="11" max="16384" width="9.14166666666667" style="44"/>
  </cols>
  <sheetData>
    <row r="1" customHeight="1" spans="1:10">
      <c r="A1" s="103"/>
      <c r="B1" s="103"/>
      <c r="C1" s="103"/>
      <c r="D1" s="103"/>
      <c r="E1" s="103"/>
      <c r="F1" s="103"/>
      <c r="G1" s="103"/>
      <c r="H1" s="103"/>
      <c r="I1" s="103"/>
      <c r="J1" s="103"/>
    </row>
    <row r="2" ht="16.5" customHeight="1" spans="10:10">
      <c r="J2" s="48" t="s">
        <v>383</v>
      </c>
    </row>
    <row r="3" ht="41.25" customHeight="1" spans="1:10">
      <c r="A3" s="104" t="str">
        <f>"2025"&amp;"年对下转移支付绩效目标表"</f>
        <v>2025年对下转移支付绩效目标表</v>
      </c>
      <c r="B3" s="105"/>
      <c r="C3" s="105"/>
      <c r="D3" s="105"/>
      <c r="E3" s="105"/>
      <c r="F3" s="106"/>
      <c r="G3" s="105"/>
      <c r="H3" s="106"/>
      <c r="I3" s="106"/>
      <c r="J3" s="105"/>
    </row>
    <row r="4" ht="17.25" customHeight="1" spans="1:8">
      <c r="A4" s="107" t="s">
        <v>379</v>
      </c>
      <c r="B4" s="107"/>
      <c r="C4" s="107"/>
      <c r="D4" s="107"/>
      <c r="E4" s="107"/>
      <c r="F4" s="107"/>
      <c r="G4" s="107"/>
      <c r="H4" s="107"/>
    </row>
    <row r="5" ht="44.25" customHeight="1" spans="1:10">
      <c r="A5" s="108" t="s">
        <v>380</v>
      </c>
      <c r="B5" s="108" t="s">
        <v>299</v>
      </c>
      <c r="C5" s="108" t="s">
        <v>300</v>
      </c>
      <c r="D5" s="108" t="s">
        <v>301</v>
      </c>
      <c r="E5" s="108" t="s">
        <v>302</v>
      </c>
      <c r="F5" s="109" t="s">
        <v>303</v>
      </c>
      <c r="G5" s="108" t="s">
        <v>304</v>
      </c>
      <c r="H5" s="109" t="s">
        <v>305</v>
      </c>
      <c r="I5" s="109" t="s">
        <v>306</v>
      </c>
      <c r="J5" s="108" t="s">
        <v>307</v>
      </c>
    </row>
    <row r="6" ht="14.25" customHeight="1" spans="1:10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9">
        <v>6</v>
      </c>
      <c r="G6" s="108">
        <v>7</v>
      </c>
      <c r="H6" s="109">
        <v>8</v>
      </c>
      <c r="I6" s="109">
        <v>9</v>
      </c>
      <c r="J6" s="108">
        <v>10</v>
      </c>
    </row>
    <row r="7" ht="42" customHeight="1" spans="1:10">
      <c r="A7" s="110"/>
      <c r="B7" s="111"/>
      <c r="C7" s="111"/>
      <c r="D7" s="111"/>
      <c r="E7" s="112"/>
      <c r="F7" s="113"/>
      <c r="G7" s="112"/>
      <c r="H7" s="113"/>
      <c r="I7" s="113"/>
      <c r="J7" s="112"/>
    </row>
    <row r="8" ht="42" customHeight="1" spans="1:10">
      <c r="A8" s="110"/>
      <c r="B8" s="114"/>
      <c r="C8" s="114"/>
      <c r="D8" s="114"/>
      <c r="E8" s="110"/>
      <c r="F8" s="114"/>
      <c r="G8" s="110"/>
      <c r="H8" s="114"/>
      <c r="I8" s="114"/>
      <c r="J8" s="110"/>
    </row>
    <row r="9" ht="14.25" spans="1:3">
      <c r="A9" s="115" t="s">
        <v>384</v>
      </c>
      <c r="B9" s="116"/>
      <c r="C9" s="116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A2" sqref="A2:I2"/>
    </sheetView>
  </sheetViews>
  <sheetFormatPr defaultColWidth="10.425" defaultRowHeight="14.25" customHeight="1"/>
  <cols>
    <col min="1" max="1" width="27.1833333333333" customWidth="1"/>
    <col min="2" max="2" width="27.125" customWidth="1"/>
    <col min="3" max="3" width="12.875" customWidth="1"/>
    <col min="4" max="4" width="29.375" customWidth="1"/>
    <col min="5" max="5" width="22.25" customWidth="1"/>
    <col min="6" max="6" width="9.875" customWidth="1"/>
    <col min="7" max="9" width="22.25" customWidth="1"/>
  </cols>
  <sheetData>
    <row r="1" customHeight="1" spans="1:9">
      <c r="A1" s="77"/>
      <c r="B1" s="78"/>
      <c r="C1" s="78"/>
      <c r="D1" s="79"/>
      <c r="E1" s="79"/>
      <c r="F1" s="79"/>
      <c r="G1" s="78"/>
      <c r="H1" s="78"/>
      <c r="I1" s="79"/>
    </row>
    <row r="2" s="44" customFormat="1" customHeight="1" spans="1:9">
      <c r="A2" s="80" t="s">
        <v>385</v>
      </c>
      <c r="B2" s="81"/>
      <c r="C2" s="81"/>
      <c r="D2" s="82"/>
      <c r="E2" s="82"/>
      <c r="F2" s="82"/>
      <c r="G2" s="81"/>
      <c r="H2" s="81"/>
      <c r="I2" s="82"/>
    </row>
    <row r="3" ht="41.25" customHeight="1" spans="1:9">
      <c r="A3" s="83" t="str">
        <f>"2025"&amp;"年新增资产配置预算表"</f>
        <v>2025年新增资产配置预算表</v>
      </c>
      <c r="B3" s="84"/>
      <c r="C3" s="84"/>
      <c r="D3" s="85"/>
      <c r="E3" s="85"/>
      <c r="F3" s="85"/>
      <c r="G3" s="84"/>
      <c r="H3" s="84"/>
      <c r="I3" s="85"/>
    </row>
    <row r="4" customHeight="1" spans="1:9">
      <c r="A4" s="86" t="str">
        <f>"单位名称："&amp;"昆明市晋宁区人力资源和社会保障局"</f>
        <v>单位名称：昆明市晋宁区人力资源和社会保障局</v>
      </c>
      <c r="B4" s="87"/>
      <c r="C4" s="87"/>
      <c r="D4" s="88"/>
      <c r="F4" s="85"/>
      <c r="G4" s="84"/>
      <c r="H4" s="84"/>
      <c r="I4" s="102" t="s">
        <v>1</v>
      </c>
    </row>
    <row r="5" ht="28.5" customHeight="1" spans="1:9">
      <c r="A5" s="75" t="s">
        <v>190</v>
      </c>
      <c r="B5" s="89" t="s">
        <v>191</v>
      </c>
      <c r="C5" s="90" t="s">
        <v>386</v>
      </c>
      <c r="D5" s="75" t="s">
        <v>387</v>
      </c>
      <c r="E5" s="75" t="s">
        <v>388</v>
      </c>
      <c r="F5" s="75" t="s">
        <v>389</v>
      </c>
      <c r="G5" s="89" t="s">
        <v>390</v>
      </c>
      <c r="H5" s="76"/>
      <c r="I5" s="75"/>
    </row>
    <row r="6" ht="21" customHeight="1" spans="1:9">
      <c r="A6" s="90"/>
      <c r="B6" s="91"/>
      <c r="C6" s="91"/>
      <c r="D6" s="92"/>
      <c r="E6" s="91"/>
      <c r="F6" s="91"/>
      <c r="G6" s="89" t="s">
        <v>362</v>
      </c>
      <c r="H6" s="89" t="s">
        <v>391</v>
      </c>
      <c r="I6" s="89" t="s">
        <v>392</v>
      </c>
    </row>
    <row r="7" ht="17.25" customHeight="1" spans="1:9">
      <c r="A7" s="93" t="s">
        <v>81</v>
      </c>
      <c r="B7" s="35" t="s">
        <v>82</v>
      </c>
      <c r="C7" s="93" t="s">
        <v>83</v>
      </c>
      <c r="D7" s="37" t="s">
        <v>84</v>
      </c>
      <c r="E7" s="93" t="s">
        <v>85</v>
      </c>
      <c r="F7" s="35" t="s">
        <v>86</v>
      </c>
      <c r="G7" s="94" t="s">
        <v>87</v>
      </c>
      <c r="H7" s="37" t="s">
        <v>88</v>
      </c>
      <c r="I7" s="37">
        <v>9</v>
      </c>
    </row>
    <row r="8" ht="19.5" customHeight="1" spans="1:9">
      <c r="A8" s="95" t="s">
        <v>69</v>
      </c>
      <c r="B8" s="96" t="s">
        <v>69</v>
      </c>
      <c r="C8" s="96" t="s">
        <v>393</v>
      </c>
      <c r="D8" s="22" t="s">
        <v>394</v>
      </c>
      <c r="E8" s="36" t="s">
        <v>395</v>
      </c>
      <c r="F8" s="94" t="s">
        <v>396</v>
      </c>
      <c r="G8" s="97">
        <v>7</v>
      </c>
      <c r="H8" s="98">
        <v>5000</v>
      </c>
      <c r="I8" s="98">
        <v>35000</v>
      </c>
    </row>
    <row r="9" ht="19.5" customHeight="1" spans="1:9">
      <c r="A9" s="24" t="s">
        <v>55</v>
      </c>
      <c r="B9" s="99"/>
      <c r="C9" s="99"/>
      <c r="D9" s="100"/>
      <c r="E9" s="101"/>
      <c r="F9" s="101"/>
      <c r="G9" s="97">
        <v>7</v>
      </c>
      <c r="H9" s="98">
        <v>5000</v>
      </c>
      <c r="I9" s="98">
        <v>35000</v>
      </c>
    </row>
  </sheetData>
  <mergeCells count="12">
    <mergeCell ref="A1:I1"/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75" right="0.75" top="1" bottom="1" header="0.5" footer="0.5"/>
  <pageSetup paperSize="9" scale="67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selection activeCell="G27" sqref="G27"/>
    </sheetView>
  </sheetViews>
  <sheetFormatPr defaultColWidth="9.14166666666667" defaultRowHeight="14.25" customHeight="1"/>
  <cols>
    <col min="1" max="1" width="5.625" customWidth="1"/>
    <col min="2" max="2" width="14.125" customWidth="1"/>
    <col min="3" max="3" width="16.625" customWidth="1"/>
    <col min="4" max="4" width="11.1416666666667" customWidth="1"/>
    <col min="5" max="5" width="19.875" customWidth="1"/>
    <col min="6" max="6" width="9.85" customWidth="1"/>
    <col min="7" max="7" width="17.7083333333333" customWidth="1"/>
    <col min="8" max="11" width="23.1416666666667" customWidth="1"/>
  </cols>
  <sheetData>
    <row r="1" ht="13.5" customHeight="1" spans="4:11">
      <c r="D1" s="45"/>
      <c r="E1" s="45"/>
      <c r="F1" s="45"/>
      <c r="G1" s="45"/>
      <c r="K1" s="46"/>
    </row>
    <row r="2" s="44" customFormat="1" customHeight="1" spans="1:11">
      <c r="A2" s="71" t="s">
        <v>397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ht="41.25" customHeight="1" spans="1:11">
      <c r="A3" s="49" t="str">
        <f>"2025"&amp;"年上级转移支付补助项目支出预算表"</f>
        <v>2025年上级转移支付补助项目支出预算表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ht="13.5" customHeight="1" spans="1:11">
      <c r="A4" s="50" t="str">
        <f>"单位名称："&amp;"昆明市晋宁区人力资源和社会保障局"</f>
        <v>单位名称：昆明市晋宁区人力资源和社会保障局</v>
      </c>
      <c r="B4" s="51"/>
      <c r="C4" s="51"/>
      <c r="D4" s="51"/>
      <c r="E4" s="51"/>
      <c r="F4" s="51"/>
      <c r="G4" s="51"/>
      <c r="H4" s="52"/>
      <c r="I4" s="52"/>
      <c r="J4" s="52"/>
      <c r="K4" s="53" t="s">
        <v>1</v>
      </c>
    </row>
    <row r="5" ht="21.75" customHeight="1" spans="1:11">
      <c r="A5" s="72" t="s">
        <v>270</v>
      </c>
      <c r="B5" s="72" t="s">
        <v>193</v>
      </c>
      <c r="C5" s="72" t="s">
        <v>271</v>
      </c>
      <c r="D5" s="21" t="s">
        <v>194</v>
      </c>
      <c r="E5" s="21" t="s">
        <v>195</v>
      </c>
      <c r="F5" s="21" t="s">
        <v>272</v>
      </c>
      <c r="G5" s="21" t="s">
        <v>273</v>
      </c>
      <c r="H5" s="40" t="s">
        <v>55</v>
      </c>
      <c r="I5" s="18" t="s">
        <v>398</v>
      </c>
      <c r="J5" s="18"/>
      <c r="K5" s="18"/>
    </row>
    <row r="6" ht="21.75" customHeight="1" spans="1:11">
      <c r="A6" s="72"/>
      <c r="B6" s="72"/>
      <c r="C6" s="72"/>
      <c r="D6" s="21"/>
      <c r="E6" s="21"/>
      <c r="F6" s="21"/>
      <c r="G6" s="21"/>
      <c r="H6" s="18"/>
      <c r="I6" s="21" t="s">
        <v>58</v>
      </c>
      <c r="J6" s="21" t="s">
        <v>59</v>
      </c>
      <c r="K6" s="21" t="s">
        <v>60</v>
      </c>
    </row>
    <row r="7" ht="40.5" customHeight="1" spans="1:11">
      <c r="A7" s="73"/>
      <c r="B7" s="73"/>
      <c r="C7" s="73"/>
      <c r="D7" s="21"/>
      <c r="E7" s="21"/>
      <c r="F7" s="21"/>
      <c r="G7" s="21"/>
      <c r="H7" s="18"/>
      <c r="I7" s="21" t="s">
        <v>57</v>
      </c>
      <c r="J7" s="21"/>
      <c r="K7" s="21"/>
    </row>
    <row r="8" ht="20.25" customHeight="1" spans="1:11">
      <c r="A8" s="62">
        <v>1</v>
      </c>
      <c r="B8" s="62">
        <v>2</v>
      </c>
      <c r="C8" s="62">
        <v>3</v>
      </c>
      <c r="D8" s="62">
        <v>4</v>
      </c>
      <c r="E8" s="62">
        <v>5</v>
      </c>
      <c r="F8" s="62">
        <v>6</v>
      </c>
      <c r="G8" s="62">
        <v>7</v>
      </c>
      <c r="H8" s="62">
        <v>8</v>
      </c>
      <c r="I8" s="62">
        <v>9</v>
      </c>
      <c r="J8" s="76">
        <v>10</v>
      </c>
      <c r="K8" s="76">
        <v>11</v>
      </c>
    </row>
    <row r="9" ht="18" customHeight="1" spans="1:11">
      <c r="A9" s="74"/>
      <c r="B9" s="67"/>
      <c r="C9" s="74"/>
      <c r="D9" s="74"/>
      <c r="E9" s="74"/>
      <c r="F9" s="74"/>
      <c r="G9" s="74"/>
      <c r="H9" s="64"/>
      <c r="I9" s="64"/>
      <c r="J9" s="64"/>
      <c r="K9" s="64"/>
    </row>
    <row r="10" ht="24" customHeight="1" spans="1:11">
      <c r="A10" s="22"/>
      <c r="B10" s="36"/>
      <c r="C10" s="22"/>
      <c r="D10" s="22"/>
      <c r="E10" s="22"/>
      <c r="F10" s="22"/>
      <c r="G10" s="22"/>
      <c r="H10" s="64"/>
      <c r="I10" s="64"/>
      <c r="J10" s="64"/>
      <c r="K10" s="64"/>
    </row>
    <row r="11" ht="18.75" customHeight="1" spans="1:11">
      <c r="A11" s="75" t="s">
        <v>181</v>
      </c>
      <c r="B11" s="26"/>
      <c r="C11" s="26"/>
      <c r="D11" s="26"/>
      <c r="E11" s="26"/>
      <c r="F11" s="26"/>
      <c r="G11" s="26"/>
      <c r="H11" s="64"/>
      <c r="I11" s="64"/>
      <c r="J11" s="64"/>
      <c r="K11" s="64"/>
    </row>
    <row r="12" customHeight="1" spans="1:1">
      <c r="A12" t="s">
        <v>399</v>
      </c>
    </row>
  </sheetData>
  <mergeCells count="17">
    <mergeCell ref="A2:K2"/>
    <mergeCell ref="A3:K3"/>
    <mergeCell ref="A4:G4"/>
    <mergeCell ref="H4:J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scale="7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6"/>
  <sheetViews>
    <sheetView showZeros="0" workbookViewId="0">
      <selection activeCell="C26" sqref="C26"/>
    </sheetView>
  </sheetViews>
  <sheetFormatPr defaultColWidth="9.14166666666667" defaultRowHeight="14.25" customHeight="1" outlineLevelCol="6"/>
  <cols>
    <col min="1" max="1" width="35.2833333333333" customWidth="1"/>
    <col min="2" max="3" width="28" customWidth="1"/>
    <col min="4" max="4" width="14.375" customWidth="1"/>
    <col min="5" max="7" width="23.85" customWidth="1"/>
  </cols>
  <sheetData>
    <row r="1" ht="13.5" customHeight="1" spans="4:7">
      <c r="D1" s="45"/>
      <c r="G1" s="46"/>
    </row>
    <row r="2" s="44" customFormat="1" ht="13.5" customHeight="1" spans="4:7">
      <c r="D2" s="47"/>
      <c r="G2" s="48" t="s">
        <v>400</v>
      </c>
    </row>
    <row r="3" ht="41.25" customHeight="1" spans="1:7">
      <c r="A3" s="49" t="str">
        <f>"2025"&amp;"年部门项目中期规划预算表"</f>
        <v>2025年部门项目中期规划预算表</v>
      </c>
      <c r="B3" s="49"/>
      <c r="C3" s="49"/>
      <c r="D3" s="49"/>
      <c r="E3" s="49"/>
      <c r="F3" s="49"/>
      <c r="G3" s="49"/>
    </row>
    <row r="4" ht="13.5" customHeight="1" spans="1:7">
      <c r="A4" s="50" t="str">
        <f>"单位名称："&amp;"昆明市晋宁区人力资源和社会保障局"</f>
        <v>单位名称：昆明市晋宁区人力资源和社会保障局</v>
      </c>
      <c r="B4" s="51"/>
      <c r="C4" s="51"/>
      <c r="D4" s="51"/>
      <c r="E4" s="52"/>
      <c r="F4" s="52"/>
      <c r="G4" s="53" t="s">
        <v>1</v>
      </c>
    </row>
    <row r="5" ht="21.75" customHeight="1" spans="1:7">
      <c r="A5" s="54" t="s">
        <v>271</v>
      </c>
      <c r="B5" s="54" t="s">
        <v>270</v>
      </c>
      <c r="C5" s="54" t="s">
        <v>193</v>
      </c>
      <c r="D5" s="55" t="s">
        <v>401</v>
      </c>
      <c r="E5" s="16" t="s">
        <v>58</v>
      </c>
      <c r="F5" s="17"/>
      <c r="G5" s="39"/>
    </row>
    <row r="6" ht="21.75" customHeight="1" spans="1:7">
      <c r="A6" s="56"/>
      <c r="B6" s="56"/>
      <c r="C6" s="56"/>
      <c r="D6" s="57"/>
      <c r="E6" s="58" t="str">
        <f>"2025"&amp;"年"</f>
        <v>2025年</v>
      </c>
      <c r="F6" s="58" t="str">
        <f>("2025"+1)&amp;"年"</f>
        <v>2026年</v>
      </c>
      <c r="G6" s="58" t="str">
        <f>("2025"+2)&amp;"年"</f>
        <v>2027年</v>
      </c>
    </row>
    <row r="7" ht="40.5" customHeight="1" spans="1:7">
      <c r="A7" s="59"/>
      <c r="B7" s="59"/>
      <c r="C7" s="59"/>
      <c r="D7" s="60"/>
      <c r="E7" s="61"/>
      <c r="F7" s="61"/>
      <c r="G7" s="61"/>
    </row>
    <row r="8" ht="15" customHeight="1" spans="1:7">
      <c r="A8" s="62">
        <v>1</v>
      </c>
      <c r="B8" s="62">
        <v>2</v>
      </c>
      <c r="C8" s="62">
        <v>3</v>
      </c>
      <c r="D8" s="62">
        <v>4</v>
      </c>
      <c r="E8" s="62">
        <v>5</v>
      </c>
      <c r="F8" s="62">
        <v>6</v>
      </c>
      <c r="G8" s="62">
        <v>7</v>
      </c>
    </row>
    <row r="9" customHeight="1" spans="1:7">
      <c r="A9" s="63" t="s">
        <v>69</v>
      </c>
      <c r="B9" s="64"/>
      <c r="C9" s="64"/>
      <c r="D9" s="64"/>
      <c r="E9" s="64">
        <v>615800</v>
      </c>
      <c r="F9" s="64"/>
      <c r="G9" s="64"/>
    </row>
    <row r="10" ht="24" customHeight="1" spans="1:7">
      <c r="A10" s="36"/>
      <c r="B10" s="65" t="s">
        <v>402</v>
      </c>
      <c r="C10" s="65" t="s">
        <v>278</v>
      </c>
      <c r="D10" s="36" t="s">
        <v>403</v>
      </c>
      <c r="E10" s="66">
        <v>30000</v>
      </c>
      <c r="F10" s="66"/>
      <c r="G10" s="66"/>
    </row>
    <row r="11" ht="24" customHeight="1" spans="1:7">
      <c r="A11" s="67"/>
      <c r="B11" s="65" t="s">
        <v>402</v>
      </c>
      <c r="C11" s="65" t="s">
        <v>282</v>
      </c>
      <c r="D11" s="36" t="s">
        <v>403</v>
      </c>
      <c r="E11" s="66">
        <v>25000</v>
      </c>
      <c r="F11" s="66"/>
      <c r="G11" s="66"/>
    </row>
    <row r="12" ht="24" customHeight="1" spans="1:7">
      <c r="A12" s="67"/>
      <c r="B12" s="65" t="s">
        <v>402</v>
      </c>
      <c r="C12" s="65" t="s">
        <v>290</v>
      </c>
      <c r="D12" s="36" t="s">
        <v>403</v>
      </c>
      <c r="E12" s="66">
        <v>80000</v>
      </c>
      <c r="F12" s="66"/>
      <c r="G12" s="66"/>
    </row>
    <row r="13" ht="24" customHeight="1" spans="1:7">
      <c r="A13" s="67"/>
      <c r="B13" s="65" t="s">
        <v>402</v>
      </c>
      <c r="C13" s="65" t="s">
        <v>292</v>
      </c>
      <c r="D13" s="36" t="s">
        <v>403</v>
      </c>
      <c r="E13" s="66">
        <v>250000</v>
      </c>
      <c r="F13" s="66"/>
      <c r="G13" s="66"/>
    </row>
    <row r="14" ht="24" customHeight="1" spans="1:7">
      <c r="A14" s="67"/>
      <c r="B14" s="65" t="s">
        <v>402</v>
      </c>
      <c r="C14" s="65" t="s">
        <v>294</v>
      </c>
      <c r="D14" s="36" t="s">
        <v>403</v>
      </c>
      <c r="E14" s="66">
        <v>20800</v>
      </c>
      <c r="F14" s="66"/>
      <c r="G14" s="66"/>
    </row>
    <row r="15" ht="24" customHeight="1" spans="1:7">
      <c r="A15" s="67"/>
      <c r="B15" s="65" t="s">
        <v>404</v>
      </c>
      <c r="C15" s="65" t="s">
        <v>297</v>
      </c>
      <c r="D15" s="36" t="s">
        <v>403</v>
      </c>
      <c r="E15" s="66">
        <v>210000</v>
      </c>
      <c r="F15" s="66"/>
      <c r="G15" s="66"/>
    </row>
    <row r="16" ht="18.75" customHeight="1" spans="1:7">
      <c r="A16" s="68" t="s">
        <v>55</v>
      </c>
      <c r="B16" s="69" t="s">
        <v>405</v>
      </c>
      <c r="C16" s="69"/>
      <c r="D16" s="70"/>
      <c r="E16" s="66">
        <v>615800</v>
      </c>
      <c r="F16" s="66"/>
      <c r="G16" s="66"/>
    </row>
  </sheetData>
  <mergeCells count="11">
    <mergeCell ref="A3:G3"/>
    <mergeCell ref="A4:F4"/>
    <mergeCell ref="E5:G5"/>
    <mergeCell ref="A16:D16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scale="74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8"/>
  <sheetViews>
    <sheetView showZeros="0" topLeftCell="C1" workbookViewId="0">
      <selection activeCell="M7" sqref="M7"/>
    </sheetView>
  </sheetViews>
  <sheetFormatPr defaultColWidth="8.575" defaultRowHeight="14.25" customHeight="1"/>
  <cols>
    <col min="1" max="1" width="18.1416666666667" customWidth="1"/>
    <col min="2" max="2" width="23.425" customWidth="1"/>
    <col min="3" max="3" width="21.85" customWidth="1"/>
    <col min="4" max="4" width="15.575" customWidth="1"/>
    <col min="5" max="5" width="31.575" customWidth="1"/>
    <col min="6" max="6" width="15.425" customWidth="1"/>
    <col min="7" max="7" width="16.425" customWidth="1"/>
    <col min="8" max="8" width="29.575" customWidth="1"/>
    <col min="9" max="9" width="30.575" customWidth="1"/>
    <col min="10" max="10" width="23.8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38"/>
    </row>
    <row r="2" s="1" customFormat="1" ht="12.75" spans="1:10">
      <c r="A2" s="3"/>
      <c r="B2" s="3"/>
      <c r="C2" s="4" t="s">
        <v>406</v>
      </c>
      <c r="D2" s="4"/>
      <c r="E2" s="4"/>
      <c r="F2" s="4"/>
      <c r="G2" s="4"/>
      <c r="H2" s="4"/>
      <c r="I2" s="4"/>
      <c r="J2" s="4"/>
    </row>
    <row r="3" ht="41.25" customHeight="1" spans="1:10">
      <c r="A3" s="5" t="str">
        <f>"2025"&amp;"年部门整体支出绩效目标表"</f>
        <v>2025年部门整体支出绩效目标表</v>
      </c>
      <c r="B3" s="6"/>
      <c r="C3" s="6"/>
      <c r="D3" s="6"/>
      <c r="E3" s="6"/>
      <c r="F3" s="6"/>
      <c r="G3" s="6"/>
      <c r="H3" s="6"/>
      <c r="I3" s="6"/>
      <c r="J3" s="6"/>
    </row>
    <row r="4" ht="17.25" customHeight="1" spans="1:10">
      <c r="A4" s="7" t="str">
        <f>"单位名称："&amp;"昆明市晋宁区人力资源和社会保障局"</f>
        <v>单位名称：昆明市晋宁区人力资源和社会保障局</v>
      </c>
      <c r="B4" s="7"/>
      <c r="C4" s="8"/>
      <c r="D4" s="9"/>
      <c r="E4" s="9"/>
      <c r="F4" s="9"/>
      <c r="G4" s="9"/>
      <c r="H4" s="9"/>
      <c r="I4" s="9"/>
      <c r="J4" s="285" t="s">
        <v>1</v>
      </c>
    </row>
    <row r="5" ht="30" customHeight="1" spans="1:10">
      <c r="A5" s="10" t="s">
        <v>407</v>
      </c>
      <c r="B5" s="11"/>
      <c r="C5" s="12"/>
      <c r="D5" s="12"/>
      <c r="E5" s="13"/>
      <c r="F5" s="14" t="s">
        <v>408</v>
      </c>
      <c r="G5" s="13"/>
      <c r="H5" s="15"/>
      <c r="I5" s="12"/>
      <c r="J5" s="13"/>
    </row>
    <row r="6" ht="32.25" customHeight="1" spans="1:10">
      <c r="A6" s="16" t="s">
        <v>409</v>
      </c>
      <c r="B6" s="17"/>
      <c r="C6" s="17"/>
      <c r="D6" s="17"/>
      <c r="E6" s="17"/>
      <c r="F6" s="17"/>
      <c r="G6" s="17"/>
      <c r="H6" s="17"/>
      <c r="I6" s="39"/>
      <c r="J6" s="40" t="s">
        <v>410</v>
      </c>
    </row>
    <row r="7" ht="99.75" customHeight="1" spans="1:10">
      <c r="A7" s="18" t="s">
        <v>411</v>
      </c>
      <c r="B7" s="19" t="s">
        <v>412</v>
      </c>
      <c r="C7" s="20"/>
      <c r="D7" s="20"/>
      <c r="E7" s="20"/>
      <c r="F7" s="20"/>
      <c r="G7" s="20"/>
      <c r="H7" s="20"/>
      <c r="I7" s="20"/>
      <c r="J7" s="41" t="s">
        <v>413</v>
      </c>
    </row>
    <row r="8" ht="99.75" customHeight="1" spans="1:10">
      <c r="A8" s="18"/>
      <c r="B8" s="19" t="str">
        <f>"总体绩效目标（"&amp;"2025"&amp;"-"&amp;("2025"+2)&amp;"年期间）"</f>
        <v>总体绩效目标（2025-2027年期间）</v>
      </c>
      <c r="C8" s="20"/>
      <c r="D8" s="20"/>
      <c r="E8" s="20"/>
      <c r="F8" s="20"/>
      <c r="G8" s="20"/>
      <c r="H8" s="20"/>
      <c r="I8" s="20"/>
      <c r="J8" s="41" t="s">
        <v>414</v>
      </c>
    </row>
    <row r="9" ht="75" customHeight="1" spans="1:10">
      <c r="A9" s="19" t="s">
        <v>415</v>
      </c>
      <c r="B9" s="21" t="str">
        <f>"预算年度（"&amp;"2025"&amp;"年）绩效目标"</f>
        <v>预算年度（2025年）绩效目标</v>
      </c>
      <c r="C9" s="22"/>
      <c r="D9" s="22"/>
      <c r="E9" s="22"/>
      <c r="F9" s="22"/>
      <c r="G9" s="22"/>
      <c r="H9" s="22"/>
      <c r="I9" s="22"/>
      <c r="J9" s="42" t="s">
        <v>416</v>
      </c>
    </row>
    <row r="10" ht="32.25" customHeight="1" spans="1:10">
      <c r="A10" s="23" t="s">
        <v>417</v>
      </c>
      <c r="B10" s="23"/>
      <c r="C10" s="23"/>
      <c r="D10" s="23"/>
      <c r="E10" s="23"/>
      <c r="F10" s="23"/>
      <c r="G10" s="23"/>
      <c r="H10" s="23"/>
      <c r="I10" s="23"/>
      <c r="J10" s="23"/>
    </row>
    <row r="11" ht="32.25" customHeight="1" spans="1:10">
      <c r="A11" s="19" t="s">
        <v>418</v>
      </c>
      <c r="B11" s="19"/>
      <c r="C11" s="18" t="s">
        <v>419</v>
      </c>
      <c r="D11" s="18"/>
      <c r="E11" s="18"/>
      <c r="F11" s="18" t="s">
        <v>420</v>
      </c>
      <c r="G11" s="18"/>
      <c r="H11" s="18" t="s">
        <v>421</v>
      </c>
      <c r="I11" s="18"/>
      <c r="J11" s="18"/>
    </row>
    <row r="12" ht="32.25" customHeight="1" spans="1:10">
      <c r="A12" s="19"/>
      <c r="B12" s="19"/>
      <c r="C12" s="18"/>
      <c r="D12" s="18"/>
      <c r="E12" s="18"/>
      <c r="F12" s="18"/>
      <c r="G12" s="18"/>
      <c r="H12" s="19" t="s">
        <v>422</v>
      </c>
      <c r="I12" s="19" t="s">
        <v>423</v>
      </c>
      <c r="J12" s="19" t="s">
        <v>424</v>
      </c>
    </row>
    <row r="13" ht="24" customHeight="1" spans="1:10">
      <c r="A13" s="24" t="s">
        <v>55</v>
      </c>
      <c r="B13" s="25"/>
      <c r="C13" s="25"/>
      <c r="D13" s="25"/>
      <c r="E13" s="25"/>
      <c r="F13" s="25"/>
      <c r="G13" s="26"/>
      <c r="H13" s="27"/>
      <c r="I13" s="27"/>
      <c r="J13" s="27"/>
    </row>
    <row r="14" ht="34.5" customHeight="1" spans="1:10">
      <c r="A14" s="20"/>
      <c r="B14" s="28"/>
      <c r="C14" s="20"/>
      <c r="D14" s="28"/>
      <c r="E14" s="28"/>
      <c r="F14" s="28"/>
      <c r="G14" s="28"/>
      <c r="H14" s="29"/>
      <c r="I14" s="29"/>
      <c r="J14" s="29"/>
    </row>
    <row r="15" ht="32.25" customHeight="1" spans="1:10">
      <c r="A15" s="23" t="s">
        <v>425</v>
      </c>
      <c r="B15" s="23"/>
      <c r="C15" s="23"/>
      <c r="D15" s="23"/>
      <c r="E15" s="23"/>
      <c r="F15" s="23"/>
      <c r="G15" s="23"/>
      <c r="H15" s="23"/>
      <c r="I15" s="23"/>
      <c r="J15" s="23"/>
    </row>
    <row r="16" ht="32.25" customHeight="1" spans="1:10">
      <c r="A16" s="30" t="s">
        <v>426</v>
      </c>
      <c r="B16" s="30"/>
      <c r="C16" s="30"/>
      <c r="D16" s="30"/>
      <c r="E16" s="30"/>
      <c r="F16" s="30"/>
      <c r="G16" s="30"/>
      <c r="H16" s="31" t="s">
        <v>427</v>
      </c>
      <c r="I16" s="43" t="s">
        <v>307</v>
      </c>
      <c r="J16" s="31" t="s">
        <v>428</v>
      </c>
    </row>
    <row r="17" ht="36" customHeight="1" spans="1:10">
      <c r="A17" s="32" t="s">
        <v>300</v>
      </c>
      <c r="B17" s="32" t="s">
        <v>429</v>
      </c>
      <c r="C17" s="33" t="s">
        <v>302</v>
      </c>
      <c r="D17" s="33" t="s">
        <v>303</v>
      </c>
      <c r="E17" s="33" t="s">
        <v>304</v>
      </c>
      <c r="F17" s="33" t="s">
        <v>305</v>
      </c>
      <c r="G17" s="33" t="s">
        <v>306</v>
      </c>
      <c r="H17" s="34"/>
      <c r="I17" s="34"/>
      <c r="J17" s="34"/>
    </row>
    <row r="18" ht="32.25" customHeight="1" spans="1:10">
      <c r="A18" s="35"/>
      <c r="B18" s="35"/>
      <c r="C18" s="36"/>
      <c r="D18" s="35"/>
      <c r="E18" s="35"/>
      <c r="F18" s="35"/>
      <c r="G18" s="35"/>
      <c r="H18" s="37"/>
      <c r="I18" s="22"/>
      <c r="J18" s="37"/>
    </row>
  </sheetData>
  <mergeCells count="23">
    <mergeCell ref="C2:J2"/>
    <mergeCell ref="A3:J3"/>
    <mergeCell ref="A4:C4"/>
    <mergeCell ref="B5:E5"/>
    <mergeCell ref="F5:G5"/>
    <mergeCell ref="H5:J5"/>
    <mergeCell ref="A6:I6"/>
    <mergeCell ref="C7:I7"/>
    <mergeCell ref="C8:I8"/>
    <mergeCell ref="C9:I9"/>
    <mergeCell ref="A10:J10"/>
    <mergeCell ref="H11:J11"/>
    <mergeCell ref="A13:G13"/>
    <mergeCell ref="A14:B14"/>
    <mergeCell ref="C14:G14"/>
    <mergeCell ref="A15:J15"/>
    <mergeCell ref="A16:G16"/>
    <mergeCell ref="A7:A8"/>
    <mergeCell ref="H16:H17"/>
    <mergeCell ref="I16:I17"/>
    <mergeCell ref="J16:J17"/>
    <mergeCell ref="A11:B12"/>
    <mergeCell ref="C11:G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xsd</cp:lastModifiedBy>
  <dcterms:created xsi:type="dcterms:W3CDTF">2025-02-28T06:29:00Z</dcterms:created>
  <dcterms:modified xsi:type="dcterms:W3CDTF">2025-03-11T08:36:33Z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FB8FD709EF0C4F298352B3E642CD40BC</vt:lpwstr>
  </property>
  <property fmtid="{D5CDD505-2E9C-101B-9397-08002B2CF9AE}" pid="3" name="KSOProductBuildVer">
    <vt:lpwstr>2052-11.8.6.8722</vt:lpwstr>
  </property>
</Properties>
</file>