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894"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<sst xmlns="http://schemas.openxmlformats.org/spreadsheetml/2006/main" count="1467" uniqueCount="532">
  <si>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</si>
  <si>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</si>
  <si>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</si>
  <si>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</si>
  <si>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</si>
  <si>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</si>
  <si>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</si>
  <si>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</si>
  <si>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</si>
  <si>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</si>
  <si>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</si>
  <si>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</si>
  <si>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</si>
  <si>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</si>
  <si>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</si>
  <si>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</si>
  <si>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</si>
  <si>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</si>
  <si>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</si>
  <si>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</si>
  <si>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</si>
  <si>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</si>
  <si>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</si>
  <si>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</si>
  <si>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</si>
  <si>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</si>
  <si>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</si>
  <si>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</si>
  <si>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</si>
  <si>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</si>
  <si>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</si>
  <si>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</si>
  <si>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</si>
  <si>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</si>
  <si>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</si>
  <si>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</si>
  <si>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</si>
  <si>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</si>
  <si>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</si>
  <si>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</si>
  <si>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</si>
  <si>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</si>
  <si>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</si>
  <si>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</si>
  <si>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</si>
  <si>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</si>
  <si>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</si>
  <si>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</si>
  <si>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</si>
  <si>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</si>
  <si>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</si>
  <si>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</si>
  <si>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</si>
  <si>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</si>
  <si>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</si>
  <si>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</si>
  <si>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</si>
  <si>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</si>
  <si>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</si>
  <si>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</si>
  <si>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</si>
  <si>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</si>
  <si>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</si>
  <si>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</si>
  <si>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</si>
  <si>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</si>
  <si>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124</t>
  </si>
  <si>
    <t>昆明市晋宁区工业和科学技术信息化局</t>
  </si>
  <si>
    <t>124001</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</si>
  <si>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</si>
  <si>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</si>
  <si>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</si>
  <si>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</si>
  <si>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</si>
  <si>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</si>
  <si>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</si>
  <si>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</si>
  <si>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</si>
  <si>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</si>
  <si>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</si>
  <si>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</si>
  <si>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</si>
  <si>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</si>
  <si>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</si>
  <si>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</si>
  <si>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</si>
  <si>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</si>
  <si>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</si>
  <si>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</si>
  <si>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</si>
  <si>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</si>
  <si>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</si>
  <si>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</si>
  <si>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</si>
  <si>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</si>
  <si>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</si>
  <si>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20403</t>
  </si>
  <si>
    <t>国家安全</t>
  </si>
  <si>
    <t>2040302</t>
  </si>
  <si>
    <t>一般行政管理事务</t>
  </si>
  <si>
    <t>206</t>
  </si>
  <si>
    <t>科学技术支出</t>
  </si>
  <si>
    <t>20601</t>
  </si>
  <si>
    <t>科学技术管理事务</t>
  </si>
  <si>
    <t>2060101</t>
  </si>
  <si>
    <t>行政运行</t>
  </si>
  <si>
    <t>2060199</t>
  </si>
  <si>
    <t>其他科学技术管理事务支出</t>
  </si>
  <si>
    <t>20607</t>
  </si>
  <si>
    <t>科学技术普及</t>
  </si>
  <si>
    <t>2060701</t>
  </si>
  <si>
    <t>机构运行</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</si>
  <si>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</si>
  <si>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</si>
  <si>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</si>
  <si>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</si>
  <si>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</si>
  <si>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</si>
  <si>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</si>
  <si>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</si>
  <si>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</si>
  <si>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</si>
  <si>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</si>
  <si>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</si>
  <si>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</si>
  <si>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</si>
  <si>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</si>
  <si>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</si>
  <si>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</si>
  <si>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</si>
  <si>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</si>
  <si>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</si>
  <si>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</si>
  <si>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</si>
  <si>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</si>
  <si>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</si>
  <si>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</si>
  <si>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</si>
  <si>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</si>
  <si>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</si>
  <si>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</si>
  <si>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</si>
  <si>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</si>
  <si>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2110399</t>
  </si>
  <si>
    <t>其他污染防治支出</t>
  </si>
  <si>
    <t>215</t>
  </si>
  <si>
    <t>资源勘探工业信息等支出</t>
  </si>
  <si>
    <t>21505</t>
  </si>
  <si>
    <t>工业和信息产业</t>
  </si>
  <si>
    <t>2150517</t>
  </si>
  <si>
    <t>产业发展</t>
  </si>
  <si>
    <t>221</t>
  </si>
  <si>
    <t>住房保障支出</t>
  </si>
  <si>
    <t>22102</t>
  </si>
  <si>
    <t>住房改革支出</t>
  </si>
  <si>
    <t>2210201</t>
  </si>
  <si>
    <t>住房公积金</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</si>
  <si>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</si>
  <si>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</si>
  <si>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</si>
  <si>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</si>
  <si>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</si>
  <si>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</si>
  <si>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</si>
  <si>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</si>
  <si>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</si>
  <si>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</si>
  <si>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</si>
  <si>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</si>
  <si>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</si>
  <si>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</si>
  <si>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</si>
  <si>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</si>
  <si>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</si>
  <si>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</si>
  <si>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</si>
  <si>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</si>
  <si>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</si>
  <si>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</si>
  <si>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</si>
  <si>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</si>
  <si>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</si>
  <si>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</si>
  <si>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</si>
  <si>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</si>
  <si>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</si>
  <si>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</si>
  <si>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</si>
  <si>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</si>
  <si>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</si>
  <si>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</si>
  <si>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</si>
  <si>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</si>
  <si>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</si>
  <si>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</si>
  <si>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</si>
  <si>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</si>
  <si>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</si>
  <si>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</si>
  <si>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</si>
  <si>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</si>
  <si>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</si>
  <si>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</si>
  <si>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</si>
  <si>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</si>
  <si>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</si>
  <si>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</si>
  <si>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</si>
  <si>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</si>
  <si>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</si>
  <si>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</si>
  <si>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</si>
  <si>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</si>
  <si>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</si>
  <si>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</si>
  <si>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</si>
  <si>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</si>
  <si>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530122210000000001237</t>
  </si>
  <si>
    <t>行政人员支出工资</t>
  </si>
  <si>
    <t>30101</t>
  </si>
  <si>
    <t>基本工资</t>
  </si>
  <si>
    <t>30102</t>
  </si>
  <si>
    <t>津贴补贴</t>
  </si>
  <si>
    <t>30103</t>
  </si>
  <si>
    <t>奖金</t>
  </si>
  <si>
    <t>530122210000000001238</t>
  </si>
  <si>
    <t>事业人员支出工资</t>
  </si>
  <si>
    <t>30107</t>
  </si>
  <si>
    <t>绩效工资</t>
  </si>
  <si>
    <t>530122210000000001239</t>
  </si>
  <si>
    <t>社会保障缴费</t>
  </si>
  <si>
    <t>30108</t>
  </si>
  <si>
    <t>机关事业单位基本养老保险缴费</t>
  </si>
  <si>
    <t>30110</t>
  </si>
  <si>
    <t>职工基本医疗保险缴费</t>
  </si>
  <si>
    <t>30111</t>
  </si>
  <si>
    <t>公务员医疗补助缴费</t>
  </si>
  <si>
    <t>30112</t>
  </si>
  <si>
    <t>其他社会保障缴费</t>
  </si>
  <si>
    <t>530122210000000001240</t>
  </si>
  <si>
    <t>对个人和家庭的补助</t>
  </si>
  <si>
    <t>30305</t>
  </si>
  <si>
    <t>生活补助</t>
  </si>
  <si>
    <t>530122210000000001242</t>
  </si>
  <si>
    <t>公车购置及运维费</t>
  </si>
  <si>
    <t>30231</t>
  </si>
  <si>
    <t>公务用车运行维护费</t>
  </si>
  <si>
    <t>530122210000000001243</t>
  </si>
  <si>
    <t>30217</t>
  </si>
  <si>
    <t>530122210000000001244</t>
  </si>
  <si>
    <t>公务交通补贴</t>
  </si>
  <si>
    <t>30239</t>
  </si>
  <si>
    <t>其他交通费用</t>
  </si>
  <si>
    <t>530122210000000001245</t>
  </si>
  <si>
    <t>工会经费</t>
  </si>
  <si>
    <t>30228</t>
  </si>
  <si>
    <t>530122210000000002989</t>
  </si>
  <si>
    <t>30113</t>
  </si>
  <si>
    <t>530122231100001192413</t>
  </si>
  <si>
    <t>离退休人员支出</t>
  </si>
  <si>
    <t>530122231100001433822</t>
  </si>
  <si>
    <t>事业人员绩效奖励</t>
  </si>
  <si>
    <t>530122231100001433832</t>
  </si>
  <si>
    <t>行政人员绩效奖励</t>
  </si>
  <si>
    <t>530122241100002187923</t>
  </si>
  <si>
    <t>其他人员支出</t>
  </si>
  <si>
    <t>30199</t>
  </si>
  <si>
    <t>其他工资福利支出</t>
  </si>
  <si>
    <t>530122241100002226123</t>
  </si>
  <si>
    <t>一般公用经费</t>
  </si>
  <si>
    <t>30201</t>
  </si>
  <si>
    <t>办公费</t>
  </si>
  <si>
    <t>30211</t>
  </si>
  <si>
    <t>差旅费</t>
  </si>
  <si>
    <t>30227</t>
  </si>
  <si>
    <t>委托业务费</t>
  </si>
  <si>
    <t>30229</t>
  </si>
  <si>
    <t>福利费</t>
  </si>
  <si>
    <t>项目分类</t>
  </si>
  <si>
    <t>项目单位</t>
  </si>
  <si>
    <t>经济科目编码</t>
  </si>
  <si>
    <t>经济科目名称</t>
  </si>
  <si>
    <t>本年拨款</t>
  </si>
  <si>
    <t>其中：本次下达</t>
  </si>
  <si>
    <t>专项业务类</t>
  </si>
  <si>
    <t>530122200000000000063</t>
  </si>
  <si>
    <t>晋宁区电子政务系统线路租用专项资金</t>
  </si>
  <si>
    <t>30214</t>
  </si>
  <si>
    <t>租赁费</t>
  </si>
  <si>
    <t>530122200000000000195</t>
  </si>
  <si>
    <t>晋宁电子政务OA办公系统维护服务专项经费</t>
  </si>
  <si>
    <t>30213</t>
  </si>
  <si>
    <t>维修（护）费</t>
  </si>
  <si>
    <t>530122210000000001230</t>
  </si>
  <si>
    <t>财务咨询服务协议专项资金</t>
  </si>
  <si>
    <t>530122211100000279341</t>
  </si>
  <si>
    <t>昆明市晋宁区视频会议系统服务专项经费</t>
  </si>
  <si>
    <t>530122241100002215757</t>
  </si>
  <si>
    <t>2024年砖厂拆除补偿经费</t>
  </si>
  <si>
    <t>31204</t>
  </si>
  <si>
    <t>费用补贴</t>
  </si>
  <si>
    <t>530122251100003627647</t>
  </si>
  <si>
    <t>晋宁区电子政务OA系统密码应用安全性评估应急资金</t>
  </si>
  <si>
    <t>事业发展类</t>
  </si>
  <si>
    <t>530122231100001614432</t>
  </si>
  <si>
    <t>（市级）企业升规奖补专项资金</t>
  </si>
  <si>
    <t>530122241100003102032</t>
  </si>
  <si>
    <t>2024年度昆明市磷石膏综合利用补助资金</t>
  </si>
  <si>
    <t>项目年度绩效目标</t>
  </si>
  <si>
    <t>一级指标</t>
  </si>
  <si>
    <t>二级指标</t>
  </si>
  <si>
    <t>三级指标</t>
  </si>
  <si>
    <t>指标性质</t>
  </si>
  <si>
    <t>指标值</t>
  </si>
  <si>
    <t>度量单位</t>
  </si>
  <si>
    <t>指标属性</t>
  </si>
  <si>
    <t>指标内容</t>
  </si>
  <si>
    <t>1.利用磷石膏制酸联产水泥（氧化钙材料）、生产高强石膏
粉（无水二型石膏粉）及其制品、在超细化填料等领域进行高质
化利用的，按5元/吨进行奖补。2.利用磷石膏生产建筑石膏粉的，
按2元/吨进行奖补；利用建筑石膏粉延伸生产石膏砂浆、石膏
板、石膏砌块、石膏模具、加气砖、路沿石等石膏建材制品的，
按1元/吨进行奖补。3.在水泥（水泥熟料）、水泥添加剂（水泥
缓凝剂、水泥速凝剂）生产中综合利用磷石膏的，按2元/吨进
行奖补（利用磷石膏基水泥缓凝剂的，按1元/吨进行奖补）。同
一个企业可按不同产品的补助标准同时申报奖补，原则上单个企
业每年累计奖补不超过100万元。</t>
  </si>
  <si>
    <t>产出指标</t>
  </si>
  <si>
    <t>数量指标</t>
  </si>
  <si>
    <t>支持磷石膏综合利用项目</t>
  </si>
  <si>
    <t>&gt;=</t>
  </si>
  <si>
    <t>个</t>
  </si>
  <si>
    <t>定量指标</t>
  </si>
  <si>
    <t>昆明市财政局关于预下达2024年度昆明市磷石膏综合利用补助资金补助资金的通知昆财产业（2024）55号</t>
  </si>
  <si>
    <t>质量指标</t>
  </si>
  <si>
    <t>产品合格率</t>
  </si>
  <si>
    <t>95</t>
  </si>
  <si>
    <t>%</t>
  </si>
  <si>
    <t xml:space="preserve">昆明市财政局关于预下达2024年度昆明市磷石膏综合利用补助资金补助资金的通知昆财产业（2024）55号
</t>
  </si>
  <si>
    <t>时效指标</t>
  </si>
  <si>
    <t>项目资金完成时限</t>
  </si>
  <si>
    <t>&lt;=</t>
  </si>
  <si>
    <t>2024年10月</t>
  </si>
  <si>
    <t>定性指标</t>
  </si>
  <si>
    <t>效益指标</t>
  </si>
  <si>
    <t>经济效益</t>
  </si>
  <si>
    <t>完成工业生产总值</t>
  </si>
  <si>
    <t>4500</t>
  </si>
  <si>
    <t>万元</t>
  </si>
  <si>
    <t>社会效益</t>
  </si>
  <si>
    <t>生态环境质量改善</t>
  </si>
  <si>
    <t>=</t>
  </si>
  <si>
    <t>磷石膏</t>
  </si>
  <si>
    <t>可持续影响</t>
  </si>
  <si>
    <t>资源化综合利用磷石膏量</t>
  </si>
  <si>
    <t>万吨</t>
  </si>
  <si>
    <t>满意度指标</t>
  </si>
  <si>
    <t>服务对象满意度</t>
  </si>
  <si>
    <t>被补助对象满意度</t>
  </si>
  <si>
    <t>90</t>
  </si>
  <si>
    <t>1、应有主要负责人和常设服务人员各1人，走访企业服务应不少于60家次；
2、高新技术企业培育认定服务方面，完成对2024年到期重新认定企业的情况调查和服务；完成2024年度云南省高新技术企业培育库的推荐不少于23家；完成2024年度高新技术企业认定推荐服务，每家申报企业均由咨询记录；高新技术企业数量完成上级下达的增量指标。
3、研发体系规范性建设服务方面，完成包括高新技术企业在内的重点企业研发活动情况摸排，走访调研应有相关记录；完成对相关企业研发体系构建和相应研发活动开展服务并有相关记录；按照甲方的安排，配合完成对相应年度的研发经费投入核评工作，实现全社会研发投入较上年增长达到上级增量指标；出具《2022年度晋宁区规上企业研发经费核定专项审计报告》。
4、科技宣传方面，组织面向全区的高新技术企业、研发体系构建培训各1场，印发高新技术企业和研发体系构建操作指南等宣传资料不少于100份。
5、加快中小企业向省级、国家科技型中小企业发展，新增科技型中小企业19家以上。实现技术合同成交额8600万元；科技服务业营业收入实现增长20%。鼓励培养引进一批“春城计划”高层次科技人才，引进外籍人才不少于2人。</t>
  </si>
  <si>
    <t>走访企业数量</t>
  </si>
  <si>
    <t>60</t>
  </si>
  <si>
    <t>户</t>
  </si>
  <si>
    <t>走访企业60家以上。</t>
  </si>
  <si>
    <t>印发宣传资料</t>
  </si>
  <si>
    <t>100</t>
  </si>
  <si>
    <t>份</t>
  </si>
  <si>
    <t>按照技术服务合同执行</t>
  </si>
  <si>
    <t>实现技术合同成交额</t>
  </si>
  <si>
    <t>8600</t>
  </si>
  <si>
    <t>实现技术合同成交额8600万元。</t>
  </si>
  <si>
    <t>被服务企业满意度</t>
  </si>
  <si>
    <t>对服务企业进行满意度测评达95%以上。</t>
  </si>
  <si>
    <t>确保全区OA系统正常运行。</t>
  </si>
  <si>
    <t>及时维修、维护OA。</t>
  </si>
  <si>
    <t>故障处理上门时间不超过1小时，修复时间不超过24小时。</t>
  </si>
  <si>
    <t>小时</t>
  </si>
  <si>
    <t>提高工作效率</t>
  </si>
  <si>
    <t>98%</t>
  </si>
  <si>
    <t>人</t>
  </si>
  <si>
    <t>系统正常运行的连续性</t>
  </si>
  <si>
    <t>全区全年连续运行系统稳定。</t>
  </si>
  <si>
    <t>次/年</t>
  </si>
  <si>
    <t>晋宁区电子政务OA办公系统维护协议</t>
  </si>
  <si>
    <t>OA使用单位满意度测评</t>
  </si>
  <si>
    <t>满意度测评</t>
  </si>
  <si>
    <t>保障区人民政府电视电话会议正常运行。</t>
  </si>
  <si>
    <t>信息数据安全</t>
  </si>
  <si>
    <t>反映信息系统相关数据安全的保障情况。</t>
  </si>
  <si>
    <t>系统全年正常运行时长</t>
  </si>
  <si>
    <t>8000</t>
  </si>
  <si>
    <t>反映信息系统全年正常运行时间情况。</t>
  </si>
  <si>
    <t>系统正常使用年限</t>
  </si>
  <si>
    <t>年</t>
  </si>
  <si>
    <t>反映系统正常使用期限。</t>
  </si>
  <si>
    <t>使用人员满意度度</t>
  </si>
  <si>
    <t>反映使用对象对信息系统使用的满意度。
使用人员满意度=（对信息系统满意的使用人员/问卷调查人数）*100%</t>
  </si>
  <si>
    <t>确保晋宁区OA系统的正常运行。</t>
  </si>
  <si>
    <t>确保线路畅通，提高工作效率。</t>
  </si>
  <si>
    <t>按照合同协议执行。</t>
  </si>
  <si>
    <t>保证全区党政机关、事业单位正常办公</t>
  </si>
  <si>
    <t>确保线路畅通，保证全区党政机关、事业单位正常办公，提高工作效</t>
  </si>
  <si>
    <t>全区党政机关、事业单位满意度.</t>
  </si>
  <si>
    <t>&gt;</t>
  </si>
  <si>
    <t>满意度调查</t>
  </si>
  <si>
    <t>区财政安排10万元，作为晋宁区电子政务OA系统密码应用安全性评估应急资金，包干使用。</t>
  </si>
  <si>
    <t>研究报告数量</t>
  </si>
  <si>
    <t>1.00</t>
  </si>
  <si>
    <t>形成最终研究报告个数。</t>
  </si>
  <si>
    <t>验收通过率</t>
  </si>
  <si>
    <t>反映研究成果验收通过情况。
验收通过率=评审通过的研究成果/上报参加评审的研究成果数量*100%。</t>
  </si>
  <si>
    <t>研究成果采纳率</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</si>
  <si>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</si>
  <si>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</si>
  <si>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2025年12月31日前支付104万元。</t>
  </si>
  <si>
    <t>获补对象数</t>
  </si>
  <si>
    <t>人(人次、家)</t>
  </si>
  <si>
    <t>反映获补助人员、企业的数量情况，也适用补贴、资助等形式的补助。</t>
  </si>
  <si>
    <t>政策宣传次数</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</si>
  <si>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</si>
  <si>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</si>
  <si>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</si>
  <si>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</si>
  <si>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</si>
  <si>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</si>
  <si>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</si>
  <si>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</si>
  <si>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</si>
  <si>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</si>
  <si>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</si>
  <si>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</si>
  <si>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降低企业成本</t>
  </si>
  <si>
    <t>反映补助有效降低受助企业平均成本的情况。</t>
  </si>
  <si>
    <t>政策知晓率</t>
  </si>
  <si>
    <t>反映补助政策的宣传效果情况。
政策知晓率=调查中补助政策知晓人数/调查总人数*100%</t>
  </si>
  <si>
    <t>受益对象满意度</t>
  </si>
  <si>
    <t>98</t>
  </si>
  <si>
    <t>反映获补助受益对象的满意程度。</t>
  </si>
  <si>
    <t>支付临聘人员、公岗人员2025年人员工资，社保缴费。</t>
  </si>
  <si>
    <t>2人</t>
  </si>
  <si>
    <t>反映获补助人员的数量情况，也适用补贴、资助等形式的补助。</t>
  </si>
  <si>
    <t>当月或次月发放</t>
  </si>
  <si>
    <t>月</t>
  </si>
  <si>
    <t>生活状况改善</t>
  </si>
  <si>
    <t>反映补助促进受助对象生活状况改善的情况。</t>
  </si>
  <si>
    <t>预算06表</t>
  </si>
  <si>
    <t>政府性基金预算支出预算表</t>
  </si>
  <si>
    <t>政府性基金预算支出</t>
  </si>
  <si>
    <t>备注：我单位无政府性基金预算支出预算相关内容，该表以空表进行公开。</t>
  </si>
  <si>
    <t>预算项目</t>
  </si>
  <si>
    <t>采购项目</t>
  </si>
  <si>
    <t>采购品目</t>
  </si>
  <si>
    <t>计量
单位</t>
  </si>
  <si>
    <t>数量</t>
  </si>
  <si>
    <t>面向中小企业预留资金</t>
  </si>
  <si>
    <t>政府性基金</t>
  </si>
  <si>
    <t>国有资本经营收益</t>
  </si>
  <si>
    <t>财政专户管理的收入</t>
  </si>
  <si>
    <t>单位自筹</t>
  </si>
  <si>
    <t>2025年车辆维修保养费</t>
  </si>
  <si>
    <t>车辆维修和保养服务</t>
  </si>
  <si>
    <t>元</t>
  </si>
  <si>
    <t>2025年车辆保险费</t>
  </si>
  <si>
    <t>机动车保险服务</t>
  </si>
  <si>
    <t>2025年车辆加油费</t>
  </si>
  <si>
    <t>汽油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</si>
  <si>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</si>
  <si>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</si>
  <si>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</si>
  <si>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</si>
  <si>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</si>
  <si>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</si>
  <si>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</si>
  <si>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</si>
  <si>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</si>
  <si>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</si>
  <si>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单位名称：昆明市晋宁区工业和科学技术信息化局</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</si>
  <si>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</si>
  <si>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</si>
  <si>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</si>
  <si>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</si>
  <si>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</si>
  <si>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</si>
  <si>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</si>
  <si>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</si>
  <si>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</si>
  <si>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</si>
  <si>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</si>
  <si>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</si>
  <si>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</si>
  <si>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</si>
  <si>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</si>
  <si>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</si>
  <si>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</si>
  <si>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项目级次</t>
  </si>
  <si>
    <t>311 专项业务类</t>
  </si>
  <si>
    <t>本级</t>
  </si>
  <si>
    <t>313 事业发展类</t>
  </si>
  <si>
    <t>部门编码</t>
  </si>
  <si>
    <t>部门名称</t>
  </si>
  <si>
    <t>内容</t>
  </si>
  <si>
    <t>说明</t>
  </si>
  <si>
    <t>部门总体目标</t>
  </si>
  <si>
    <t>部门职责</t>
  </si>
  <si>
    <t>（一）贯彻党的方针政策，执行国家、省、市的法律法规、规章、制度；负责编制全区工业、科技发展规划和工业经济年度运行调控方案，协调解决经济运行中的重大问题；负责拟定促进工业、科技、信息化发展政策体系；统筹推进全区工业领域信息化发展，制定并实施制造业与互联网融合发展、工业互联网创新应用等专项规划和计划；负责本行业领域的安全生产监督工作；负责生态环境共保联治和区域绿色发展协作。
（二）贯彻执行大抓产业、主攻工业发展战略，提出产业发展导向，重点行业、重要产品结构调整方案，并组织实施。
（三）负责宣传贯彻国家和地方有关节能方面的政策，制定节能监察计划、标准、规程、制度等；负责承担节能产品与节能服务市场的监督管理；提出行业专项节能项目和资金计划的安排意见，扎实推进绿色低碳发展；负责工业企业技术改造升级项目的审核工作；组织制定能源节约和资源综合利用、清洁生产促进规划，加强煤炭清洁高效利用和可再生能源消纳利用，持续有力开展“碳中和、碳达峰行动”；负责工业和信息化节能工作。
（四）加快推动科技创新全链条管理，促进科技成果转化，促进科技和经济社会发展相结合。建立统筹协调机制，会同区有关行业主管部门拟订产业科技创新规划、组织项目申报，共同开展产业科技创新；深化财政科技经费分配使用机制改革，完善区财政科技计划执行和项目管理专业机构管理体制，调整优化财政科技计划（专项、基金等）协调管理、科研项目资金协调评估等职责。
（五）承担中小企业和非公经济发展工作；组织制定促进中小企业发展和非公有制经济发展的有关政策措施。
（六）参与产业技术和农村实用技术的引进、试验、示范和推广工作；负责科普工作和科技培训、科技宣传、科技信息服务工作；负责工业与信息化融合发展工作；会同有关部门处理工业行业领域网络与信息安全重大事件。
（七）负责监测分析工业、信息化运行态势，进行预警预测与信息引导，协调解决行业运行发展中的有关问题并提出政策建议；负责信息化应急协调、无线电管理及应急处置工作；负责辖区内工业和信息化企业生产要素的组织协调保障工作；负责组织电网建设、监管电网调度和电力需求侧管理工作。
（八）完成区委、区政府交办的其他任务。</t>
  </si>
  <si>
    <t>根据三定方案归纳</t>
  </si>
  <si>
    <t>一是抓好政策措施研究和贯彻落实。聚集区委、区政府重大决策部署，完成晋宁区“十五五”时期推进新型工业化构建现代化工业产业体系、晋宁区磷化工产业高质量发展和加强磷石膏综合利用路径及政策的研究。认真贯彻落实国家、省、市支持工业产业发展的系列政策，同时落实好《昆明市晋宁区全面加强磷石膏综合利用三年攻坚行动方案（2023-2025年）》《晋宁区工业攻坚三年行动计划（2023—2025）工作方案》《昆明市晋宁区培育规模以上工业企业三年行动计划（2023—2025年）》《关于印发&lt;关于加快推动磷石膏综合利用的二十条措施&gt;的通知》等有关政策。二是抓好主导产业招商。通过晋宁区现有主导产业招商，进一步完善产业链延伸、产业链补齐、产业链整合，提升附加值和竞争力，设立投资强度和产出效益标准，提升土地集约化利用水平，提高项目引进质量，促进园区生产、生活、生态协调发展。推进晋宁区区域内不同层次的企业间开展产业合作，形成全产业链优化互补的良好态势。三是系统谋划工业经济工作，大力推动营商环境、产业转型、科技创新，坚持工业经济运行一月一调度，强化重点项目、重点企业监测分析，及时做好工业运行研究分析和预警监测，跟踪衔接储备项目，加强主动服务意识。四是加大对重点民营企业实施帮扶，鼓励企业加大研发投入，引导和支持中小企业走专业化、精细化、特色化发展等措施，做好中小企业的培育服务工作。</t>
  </si>
  <si>
    <t>根据部门职责，中长期规划，各级党委，各级政府要求归纳</t>
  </si>
  <si>
    <t>部门年度目标</t>
  </si>
  <si>
    <t>1、确保部门正常运行。
2、确保全区OA电子政务系统、晋宁区视频会议系统正常运行。
3、确保全区高新技术企业数量等各项指标达市级要求。
4、完成砖厂拆除补偿资金支付工作。
5、完成晋宁区电子政务OA系统密码应用安全性评估。
6、完成昆明市晋宁区磷石膏综合利用资金补助。</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</si>
  <si>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</si>
  <si>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</si>
  <si>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</si>
  <si>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</si>
  <si>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</si>
  <si>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</si>
  <si>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</si>
  <si>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</si>
  <si>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确保单位正常运转，确保单位编外人员工资正常发放，机构正常运行。</t>
  </si>
  <si>
    <t xml:space="preserve">在编人员工资、补贴，社保缴费，编外人员工资，退休人员补贴及遗属生活补助，单位办公经费及差旅费，公车运行维护费等，确保部门正常运行。
</t>
  </si>
  <si>
    <t>确保全区OA电子政务系统、晋宁区视频会议系统正常运行，完成晋宁区电子政务OA系统密码应用安全性评估。</t>
  </si>
  <si>
    <t>1、做好晋宁区OA系统维护服务工作；
2、晋宁区视频会议系统正常运行；
3、完成晋宁区电子政务OA系统密码应用安全性评估。</t>
  </si>
  <si>
    <t>对晋宁区高新技术企业培育认定和研发体系规范性建设服务</t>
  </si>
  <si>
    <t>1、走访企业不少于60家；
2、完成云南省2024年度高新技术企业培育库的推荐不少于23家；
3、对企业宣传资料发放不少于100份。</t>
  </si>
  <si>
    <t>完成砖厂补偿经费、兑现磷石膏奖补资金。</t>
  </si>
  <si>
    <t>1、按照合同协议，在2025年12月份完成对新科砖厂拆除补偿资金；
2、对我区磷石膏综合利用进行资金补助。</t>
  </si>
  <si>
    <t>三、部门整体支出绩效指标</t>
  </si>
  <si>
    <t>绩效指标</t>
  </si>
  <si>
    <t>评（扣）分标准</t>
  </si>
  <si>
    <t>绩效指标设定依据及指标值数据来源</t>
  </si>
  <si>
    <t xml:space="preserve">二级指标 </t>
  </si>
  <si>
    <t>政策宣传次数少于1次，扣10分</t>
  </si>
  <si>
    <t>相关合同协议规定内容</t>
  </si>
  <si>
    <t>信息数据安全性</t>
  </si>
  <si>
    <t>反映信息系统相关数据安全的保障情况，确保OA系统数据安全。</t>
  </si>
  <si>
    <t>成本指标</t>
  </si>
  <si>
    <t>经济成本指标</t>
  </si>
  <si>
    <t>按照年初预算完成晋宁区电子政务OA系统密码应用安全性评估</t>
  </si>
  <si>
    <t>300</t>
  </si>
  <si>
    <t>天</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</si>
</sst>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5" borderId="18" applyNumberFormat="0" applyAlignment="0" applyProtection="0">
      <alignment vertical="center"/>
    </xf>
    <xf numFmtId="0" fontId="30" fillId="6" borderId="19" applyNumberFormat="0" applyAlignment="0" applyProtection="0">
      <alignment vertical="center"/>
    </xf>
    <xf numFmtId="0" fontId="31" fillId="6" borderId="18" applyNumberFormat="0" applyAlignment="0" applyProtection="0">
      <alignment vertical="center"/>
    </xf>
    <xf numFmtId="0" fontId="32" fillId="7"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1" fillId="0" borderId="0"/>
    <xf numFmtId="0" fontId="40" fillId="0" borderId="0">
      <alignment vertical="top"/>
      <protection locked="0"/>
    </xf>
  </cellStyleXfs>
  <cellXfs count="289">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Border="1"/>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3" fillId="0" borderId="1" xfId="0" applyFont="1" applyBorder="1" applyAlignment="1">
      <alignment horizontal="center" vertical="center"/>
    </xf>
    <xf numFmtId="178" fontId="7" fillId="0" borderId="1" xfId="54" applyNumberFormat="1" applyFont="1" applyBorder="1" applyAlignment="1">
      <alignment horizontal="left" vertical="center"/>
    </xf>
    <xf numFmtId="178" fontId="7" fillId="0" borderId="1" xfId="54" applyNumberFormat="1" applyFont="1" applyBorder="1">
      <alignment horizontal="right" vertical="center"/>
    </xf>
    <xf numFmtId="0" fontId="2" fillId="2" borderId="1"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5" fillId="0" borderId="0" xfId="0" applyFont="1" applyBorder="1"/>
    <xf numFmtId="0" fontId="3" fillId="0" borderId="0" xfId="0" applyFont="1" applyBorder="1" applyAlignment="1" applyProtection="1">
      <alignment horizontal="right"/>
      <protection locked="0"/>
    </xf>
    <xf numFmtId="0" fontId="5" fillId="0" borderId="5" xfId="0" applyFont="1" applyBorder="1" applyAlignment="1">
      <alignment horizontal="center" vertical="center"/>
    </xf>
    <xf numFmtId="0" fontId="5" fillId="0" borderId="7" xfId="0" applyFont="1" applyBorder="1" applyAlignment="1">
      <alignment horizontal="center" vertical="center"/>
    </xf>
    <xf numFmtId="178" fontId="7" fillId="0" borderId="1" xfId="0" applyNumberFormat="1" applyFont="1" applyBorder="1" applyAlignment="1">
      <alignment horizontal="right" vertical="center"/>
    </xf>
    <xf numFmtId="0" fontId="0" fillId="0" borderId="0" xfId="0" applyFont="1" applyFill="1" applyBorder="1"/>
    <xf numFmtId="0" fontId="0" fillId="0" borderId="0" xfId="0" applyFont="1" applyFill="1" applyBorder="1" applyAlignment="1">
      <alignment horizontal="center" vertical="center"/>
    </xf>
    <xf numFmtId="49" fontId="3" fillId="0" borderId="0" xfId="0" applyNumberFormat="1" applyFont="1" applyFill="1" applyBorder="1"/>
    <xf numFmtId="0" fontId="9"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10" fillId="0" borderId="0" xfId="0" applyFont="1" applyFill="1" applyBorder="1"/>
    <xf numFmtId="0" fontId="5" fillId="0" borderId="0" xfId="0" applyFont="1" applyFill="1" applyBorder="1"/>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 fontId="2" fillId="0" borderId="1" xfId="0" applyNumberFormat="1" applyFont="1" applyFill="1" applyBorder="1" applyAlignment="1">
      <alignment horizontal="right" vertical="center" wrapText="1"/>
    </xf>
    <xf numFmtId="4" fontId="2" fillId="0" borderId="1" xfId="0" applyNumberFormat="1" applyFont="1" applyFill="1" applyBorder="1" applyAlignment="1" applyProtection="1">
      <alignment horizontal="right" vertical="center" wrapText="1"/>
      <protection locked="0"/>
    </xf>
    <xf numFmtId="0" fontId="2" fillId="0" borderId="4" xfId="0" applyFont="1" applyFill="1" applyBorder="1" applyAlignment="1">
      <alignment horizontal="left"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4" fontId="7" fillId="0" borderId="1"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11" fillId="0" borderId="0" xfId="0" applyFont="1" applyFill="1" applyBorder="1" applyAlignment="1" applyProtection="1">
      <alignment vertical="top"/>
      <protection locked="0"/>
    </xf>
    <xf numFmtId="0" fontId="11" fillId="0" borderId="0" xfId="0" applyFont="1" applyFill="1" applyBorder="1" applyAlignment="1">
      <alignment vertical="top"/>
    </xf>
    <xf numFmtId="0" fontId="12" fillId="0" borderId="0" xfId="0" applyFont="1" applyFill="1" applyBorder="1" applyAlignment="1" applyProtection="1">
      <alignment horizontal="center" vertical="center" wrapText="1"/>
      <protection locked="0"/>
    </xf>
    <xf numFmtId="0" fontId="11" fillId="0" borderId="0" xfId="0" applyFont="1" applyFill="1" applyBorder="1" applyProtection="1">
      <protection locked="0"/>
    </xf>
    <xf numFmtId="0" fontId="11" fillId="0" borderId="0" xfId="0" applyFont="1" applyFill="1" applyBorder="1"/>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protection locked="0"/>
    </xf>
    <xf numFmtId="0" fontId="2" fillId="0" borderId="1" xfId="0" applyFont="1" applyFill="1" applyBorder="1" applyAlignment="1">
      <alignment horizontal="left"/>
    </xf>
    <xf numFmtId="0" fontId="13" fillId="0" borderId="0" xfId="57" applyFont="1" applyFill="1" applyBorder="1" applyAlignment="1">
      <alignment horizontal="left" vertical="center"/>
    </xf>
    <xf numFmtId="0" fontId="2" fillId="0" borderId="1" xfId="0" applyFont="1" applyFill="1" applyBorder="1" applyAlignment="1">
      <alignment horizontal="center" wrapText="1"/>
    </xf>
    <xf numFmtId="0" fontId="2" fillId="0"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protection locked="0"/>
    </xf>
    <xf numFmtId="0" fontId="2" fillId="0" borderId="1"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0" fillId="0" borderId="0" xfId="0" applyFont="1" applyFill="1" applyBorder="1" applyAlignment="1">
      <alignment horizontal="left" vertical="center"/>
    </xf>
    <xf numFmtId="0" fontId="0" fillId="0" borderId="0" xfId="0" applyFont="1" applyFill="1" applyBorder="1" applyAlignment="1"/>
    <xf numFmtId="0" fontId="9"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3"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5" xfId="0" applyFont="1" applyFill="1" applyBorder="1" applyAlignment="1">
      <alignment horizontal="left" vertical="center" wrapText="1"/>
    </xf>
    <xf numFmtId="178" fontId="7" fillId="0" borderId="5"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0" fontId="2" fillId="0" borderId="9" xfId="0" applyFont="1" applyFill="1" applyBorder="1" applyAlignment="1">
      <alignment vertical="center" wrapText="1"/>
    </xf>
    <xf numFmtId="178" fontId="7" fillId="0" borderId="9" xfId="0" applyNumberFormat="1" applyFont="1" applyFill="1" applyBorder="1" applyAlignment="1">
      <alignment horizontal="right" vertical="center"/>
    </xf>
    <xf numFmtId="178" fontId="7" fillId="0" borderId="4" xfId="0" applyNumberFormat="1" applyFont="1" applyFill="1" applyBorder="1" applyAlignment="1">
      <alignment horizontal="right" vertical="center"/>
    </xf>
    <xf numFmtId="0" fontId="10" fillId="0" borderId="0" xfId="0" applyFont="1" applyAlignment="1">
      <alignment horizontal="center" vertical="center"/>
    </xf>
    <xf numFmtId="0" fontId="5" fillId="0" borderId="9"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0" fontId="3" fillId="0" borderId="0" xfId="0" applyFont="1" applyBorder="1" applyAlignment="1">
      <alignment wrapText="1"/>
    </xf>
    <xf numFmtId="0" fontId="3" fillId="0" borderId="0" xfId="0" applyFont="1" applyBorder="1" applyProtection="1">
      <protection locked="0"/>
    </xf>
    <xf numFmtId="0" fontId="14" fillId="0" borderId="0" xfId="0" applyFont="1" applyBorder="1" applyAlignment="1">
      <alignment horizontal="center" vertical="center" wrapText="1"/>
    </xf>
    <xf numFmtId="0" fontId="9" fillId="0" borderId="0" xfId="0" applyFont="1" applyBorder="1" applyAlignment="1" applyProtection="1">
      <alignment horizontal="center" vertical="center"/>
      <protection locked="0"/>
    </xf>
    <xf numFmtId="0" fontId="2" fillId="0" borderId="0" xfId="0" applyFont="1" applyBorder="1" applyAlignment="1">
      <alignment horizontal="left"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9" fillId="0" borderId="0" xfId="0" applyFont="1" applyBorder="1" applyAlignment="1">
      <alignment horizontal="center" vertical="center" wrapText="1"/>
    </xf>
    <xf numFmtId="0" fontId="5" fillId="0" borderId="0" xfId="0" applyFont="1" applyBorder="1" applyAlignment="1">
      <alignment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xf>
    <xf numFmtId="0" fontId="5" fillId="0" borderId="3" xfId="0" applyFont="1" applyBorder="1" applyAlignment="1">
      <alignment horizontal="center" vertical="center" wrapText="1"/>
    </xf>
    <xf numFmtId="0" fontId="2" fillId="2" borderId="12" xfId="0" applyFont="1" applyFill="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5" fillId="0" borderId="0" xfId="0" applyFont="1" applyFill="1" applyBorder="1" applyAlignment="1" applyProtection="1">
      <alignment horizontal="right"/>
      <protection locked="0"/>
    </xf>
    <xf numFmtId="49" fontId="15" fillId="0" borderId="0" xfId="0" applyNumberFormat="1" applyFont="1" applyFill="1" applyBorder="1" applyProtection="1">
      <protection locked="0"/>
    </xf>
    <xf numFmtId="0" fontId="3" fillId="0" borderId="0" xfId="0" applyFont="1" applyFill="1" applyBorder="1" applyAlignment="1">
      <alignment horizontal="right"/>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5" fillId="0" borderId="0" xfId="0" applyFont="1" applyBorder="1" applyAlignment="1" applyProtection="1">
      <alignment horizontal="right"/>
      <protection locked="0"/>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49" fontId="13" fillId="0" borderId="0" xfId="58" applyNumberFormat="1" applyFont="1" applyFill="1" applyAlignment="1" applyProtection="1">
      <alignment horizontal="left" vertical="center" wrapText="1"/>
    </xf>
    <xf numFmtId="0" fontId="2" fillId="0" borderId="0" xfId="0" applyFont="1" applyFill="1" applyBorder="1" applyAlignment="1">
      <alignment horizontal="right"/>
    </xf>
    <xf numFmtId="0" fontId="14" fillId="0" borderId="0"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49" fontId="7" fillId="0" borderId="1" xfId="53" applyNumberFormat="1" applyFont="1" applyBorder="1" applyAlignment="1">
      <alignment horizontal="left" vertical="center" wrapText="1" indent="2"/>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49" fontId="3" fillId="0" borderId="0" xfId="0" applyNumberFormat="1" applyFont="1" applyBorder="1" applyProtection="1">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1" fillId="0" borderId="0" xfId="0" applyFont="1" applyBorder="1"/>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4" fontId="2" fillId="2" borderId="1" xfId="0" applyNumberFormat="1" applyFont="1" applyFill="1" applyBorder="1" applyAlignment="1">
      <alignment horizontal="right" vertical="top"/>
    </xf>
    <xf numFmtId="0" fontId="11" fillId="0" borderId="0" xfId="0" applyFont="1" applyBorder="1" applyProtection="1">
      <protection locked="0"/>
    </xf>
    <xf numFmtId="0" fontId="18" fillId="0" borderId="0" xfId="0" applyFont="1" applyBorder="1" applyAlignment="1">
      <alignment horizontal="right"/>
    </xf>
    <xf numFmtId="0" fontId="3" fillId="2" borderId="1" xfId="0" applyFont="1" applyFill="1" applyBorder="1" applyAlignment="1" applyProtection="1">
      <alignment horizontal="right" vertical="center"/>
      <protection locked="0"/>
    </xf>
    <xf numFmtId="0" fontId="16" fillId="0" borderId="0" xfId="0" applyFont="1" applyBorder="1" applyAlignment="1">
      <alignment horizontal="center" vertical="center"/>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3" fillId="0" borderId="0" xfId="0" applyFont="1" applyBorder="1" applyAlignment="1">
      <alignment horizontal="right" vertical="center"/>
    </xf>
    <xf numFmtId="0" fontId="3" fillId="0" borderId="0" xfId="0" applyFont="1" applyBorder="1" applyAlignment="1">
      <alignment horizontal="right"/>
    </xf>
    <xf numFmtId="0" fontId="3" fillId="2" borderId="0" xfId="0" applyFont="1" applyFill="1" applyBorder="1" applyAlignment="1" applyProtection="1">
      <alignment horizontal="right" vertical="center" wrapText="1"/>
      <protection locked="0"/>
    </xf>
    <xf numFmtId="0" fontId="12" fillId="2" borderId="0"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11" fillId="2" borderId="0" xfId="0" applyFont="1" applyFill="1" applyBorder="1" applyAlignment="1">
      <alignment horizontal="left" vertical="center"/>
    </xf>
    <xf numFmtId="0" fontId="11"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4" fontId="2" fillId="0" borderId="1"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2" fillId="0" borderId="1" xfId="0" applyFont="1" applyBorder="1" applyAlignment="1">
      <alignment horizontal="right" vertical="center"/>
    </xf>
    <xf numFmtId="0" fontId="19" fillId="0" borderId="1" xfId="0" applyFont="1" applyBorder="1" applyAlignment="1" applyProtection="1">
      <alignment horizontal="center" vertical="center" wrapText="1"/>
      <protection locked="0"/>
    </xf>
    <xf numFmtId="4" fontId="19" fillId="0" borderId="1" xfId="0" applyNumberFormat="1" applyFont="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49" fontId="7" fillId="0" borderId="1" xfId="53" applyNumberFormat="1" applyFont="1" applyBorder="1" applyAlignment="1">
      <alignment horizontal="center" vertical="center" wrapText="1"/>
    </xf>
    <xf numFmtId="0" fontId="2" fillId="2" borderId="1" xfId="0" applyFont="1" applyFill="1" applyBorder="1" applyAlignment="1" applyProtection="1">
      <alignment horizontal="right" vertical="center"/>
      <protection locked="0"/>
    </xf>
    <xf numFmtId="0" fontId="20" fillId="0" borderId="0" xfId="0" applyFont="1" applyBorder="1" applyAlignment="1">
      <alignment horizontal="right" vertical="center"/>
    </xf>
    <xf numFmtId="0" fontId="2" fillId="2" borderId="0" xfId="0" applyFont="1" applyFill="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2" borderId="0" xfId="0" applyFont="1" applyFill="1" applyBorder="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Format="1" customHeight="1" spans="1:4">
      <c r="A1" s="1"/>
      <c r="B1" s="1"/>
      <c r="C1" s="1"/>
      <c r="D1" s="1"/>
    </row>
    <row r="2" customFormat="1" ht="15" customHeight="1" spans="1:4">
      <c r="A2" s="259"/>
      <c r="B2" s="259"/>
      <c r="C2" s="259"/>
      <c r="D2" s="241"/>
    </row>
    <row r="3" customFormat="1" ht="41.25" customHeight="1" spans="1:1">
      <c r="A3" s="260" t="str">
        <f>"2025"&amp;"年部门财务收支预算总表"</f>
        <v>2025年部门财务收支预算总表</v>
      </c>
    </row>
    <row r="4" customFormat="1" ht="17.25" customHeight="1" spans="1:4">
      <c r="A4" s="284" t="str">
        <f>"单位名称："&amp;"昆明市晋宁区工业和科学技术信息化局"</f>
        <v>单位名称：昆明市晋宁区工业和科学技术信息化局</v>
      </c>
      <c r="B4" s="262"/>
      <c r="D4" s="225" t="s">
        <v>0</v>
      </c>
    </row>
    <row r="5" customFormat="1" ht="23.25" customHeight="1" spans="1:4">
      <c r="A5" s="285" t="s">
        <v>1</v>
      </c>
      <c r="B5" s="286"/>
      <c r="C5" s="285" t="s">
        <v>2</v>
      </c>
      <c r="D5" s="286"/>
    </row>
    <row r="6" customFormat="1" ht="24" customHeight="1" spans="1:4">
      <c r="A6" s="285" t="s">
        <v>3</v>
      </c>
      <c r="B6" s="285" t="s">
        <v>4</v>
      </c>
      <c r="C6" s="285" t="s">
        <v>5</v>
      </c>
      <c r="D6" s="285" t="s">
        <v>4</v>
      </c>
    </row>
    <row r="7" customFormat="1" ht="17.25" customHeight="1" spans="1:4">
      <c r="A7" s="264" t="s">
        <v>6</v>
      </c>
      <c r="B7" s="64">
        <v>6194430.33</v>
      </c>
      <c r="C7" s="264" t="s">
        <v>7</v>
      </c>
      <c r="D7" s="64"/>
    </row>
    <row r="8" customFormat="1" ht="17.25" customHeight="1" spans="1:4">
      <c r="A8" s="264" t="s">
        <v>8</v>
      </c>
      <c r="B8" s="64"/>
      <c r="C8" s="264" t="s">
        <v>9</v>
      </c>
      <c r="D8" s="64"/>
    </row>
    <row r="9" customFormat="1" ht="17.25" customHeight="1" spans="1:4">
      <c r="A9" s="264" t="s">
        <v>10</v>
      </c>
      <c r="B9" s="64"/>
      <c r="C9" s="287" t="s">
        <v>11</v>
      </c>
      <c r="D9" s="64"/>
    </row>
    <row r="10" customFormat="1" ht="17.25" customHeight="1" spans="1:4">
      <c r="A10" s="264" t="s">
        <v>12</v>
      </c>
      <c r="B10" s="64"/>
      <c r="C10" s="287" t="s">
        <v>13</v>
      </c>
      <c r="D10" s="64">
        <v>100000</v>
      </c>
    </row>
    <row r="11" customFormat="1" ht="17.25" customHeight="1" spans="1:4">
      <c r="A11" s="264" t="s">
        <v>14</v>
      </c>
      <c r="B11" s="64">
        <v>10121.89</v>
      </c>
      <c r="C11" s="287" t="s">
        <v>15</v>
      </c>
      <c r="D11" s="64"/>
    </row>
    <row r="12" customFormat="1" ht="17.25" customHeight="1" spans="1:4">
      <c r="A12" s="264" t="s">
        <v>16</v>
      </c>
      <c r="B12" s="64"/>
      <c r="C12" s="287" t="s">
        <v>17</v>
      </c>
      <c r="D12" s="64">
        <v>3883885.28</v>
      </c>
    </row>
    <row r="13" customFormat="1" ht="17.25" customHeight="1" spans="1:4">
      <c r="A13" s="264" t="s">
        <v>18</v>
      </c>
      <c r="B13" s="64"/>
      <c r="C13" s="288" t="s">
        <v>19</v>
      </c>
      <c r="D13" s="64"/>
    </row>
    <row r="14" customFormat="1" ht="17.25" customHeight="1" spans="1:4">
      <c r="A14" s="264" t="s">
        <v>20</v>
      </c>
      <c r="B14" s="64">
        <v>10121.89</v>
      </c>
      <c r="C14" s="288" t="s">
        <v>21</v>
      </c>
      <c r="D14" s="64">
        <v>483522</v>
      </c>
    </row>
    <row r="15" customFormat="1" ht="17.25" customHeight="1" spans="1:4">
      <c r="A15" s="264" t="s">
        <v>22</v>
      </c>
      <c r="B15" s="64"/>
      <c r="C15" s="288" t="s">
        <v>23</v>
      </c>
      <c r="D15" s="64">
        <v>305416.94</v>
      </c>
    </row>
    <row r="16" customFormat="1" ht="17.25" customHeight="1" spans="1:4">
      <c r="A16" s="264" t="s">
        <v>24</v>
      </c>
      <c r="B16" s="64"/>
      <c r="C16" s="288" t="s">
        <v>25</v>
      </c>
      <c r="D16" s="64">
        <v>1040000</v>
      </c>
    </row>
    <row r="17" customFormat="1" ht="17.25" customHeight="1" spans="1:4">
      <c r="A17" s="19"/>
      <c r="B17" s="64"/>
      <c r="C17" s="288" t="s">
        <v>26</v>
      </c>
      <c r="D17" s="64"/>
    </row>
    <row r="18" customFormat="1" ht="17.25" customHeight="1" spans="1:4">
      <c r="A18" s="266"/>
      <c r="B18" s="64"/>
      <c r="C18" s="288" t="s">
        <v>27</v>
      </c>
      <c r="D18" s="64"/>
    </row>
    <row r="19" customFormat="1" ht="17.25" customHeight="1" spans="1:4">
      <c r="A19" s="266"/>
      <c r="B19" s="64"/>
      <c r="C19" s="288" t="s">
        <v>28</v>
      </c>
      <c r="D19" s="64"/>
    </row>
    <row r="20" customFormat="1" ht="17.25" customHeight="1" spans="1:4">
      <c r="A20" s="266"/>
      <c r="B20" s="64"/>
      <c r="C20" s="288" t="s">
        <v>29</v>
      </c>
      <c r="D20" s="64">
        <v>60000</v>
      </c>
    </row>
    <row r="21" customFormat="1" ht="17.25" customHeight="1" spans="1:4">
      <c r="A21" s="266"/>
      <c r="B21" s="64"/>
      <c r="C21" s="288" t="s">
        <v>30</v>
      </c>
      <c r="D21" s="64"/>
    </row>
    <row r="22" customFormat="1" ht="17.25" customHeight="1" spans="1:4">
      <c r="A22" s="266"/>
      <c r="B22" s="64"/>
      <c r="C22" s="288" t="s">
        <v>31</v>
      </c>
      <c r="D22" s="64"/>
    </row>
    <row r="23" customFormat="1" ht="17.25" customHeight="1" spans="1:4">
      <c r="A23" s="266"/>
      <c r="B23" s="64"/>
      <c r="C23" s="288" t="s">
        <v>32</v>
      </c>
      <c r="D23" s="64"/>
    </row>
    <row r="24" customFormat="1" ht="17.25" customHeight="1" spans="1:4">
      <c r="A24" s="266"/>
      <c r="B24" s="64"/>
      <c r="C24" s="288" t="s">
        <v>33</v>
      </c>
      <c r="D24" s="64"/>
    </row>
    <row r="25" customFormat="1" ht="17.25" customHeight="1" spans="1:4">
      <c r="A25" s="266"/>
      <c r="B25" s="64"/>
      <c r="C25" s="288" t="s">
        <v>34</v>
      </c>
      <c r="D25" s="64">
        <v>331728</v>
      </c>
    </row>
    <row r="26" customFormat="1" ht="17.25" customHeight="1" spans="1:4">
      <c r="A26" s="266"/>
      <c r="B26" s="64"/>
      <c r="C26" s="288" t="s">
        <v>35</v>
      </c>
      <c r="D26" s="64"/>
    </row>
    <row r="27" customFormat="1" ht="17.25" customHeight="1" spans="1:4">
      <c r="A27" s="266"/>
      <c r="B27" s="64"/>
      <c r="C27" s="19" t="s">
        <v>36</v>
      </c>
      <c r="D27" s="64"/>
    </row>
    <row r="28" customFormat="1" ht="17.25" customHeight="1" spans="1:4">
      <c r="A28" s="266"/>
      <c r="B28" s="64"/>
      <c r="C28" s="288" t="s">
        <v>37</v>
      </c>
      <c r="D28" s="64"/>
    </row>
    <row r="29" customFormat="1" ht="16.5" customHeight="1" spans="1:4">
      <c r="A29" s="266"/>
      <c r="B29" s="64"/>
      <c r="C29" s="288" t="s">
        <v>38</v>
      </c>
      <c r="D29" s="64"/>
    </row>
    <row r="30" customFormat="1" ht="16.5" customHeight="1" spans="1:4">
      <c r="A30" s="266"/>
      <c r="B30" s="64"/>
      <c r="C30" s="19" t="s">
        <v>39</v>
      </c>
      <c r="D30" s="64"/>
    </row>
    <row r="31" customFormat="1" ht="17.25" customHeight="1" spans="1:4">
      <c r="A31" s="266"/>
      <c r="B31" s="64"/>
      <c r="C31" s="19" t="s">
        <v>40</v>
      </c>
      <c r="D31" s="64"/>
    </row>
    <row r="32" customFormat="1" ht="17.25" customHeight="1" spans="1:4">
      <c r="A32" s="266"/>
      <c r="B32" s="64"/>
      <c r="C32" s="288" t="s">
        <v>41</v>
      </c>
      <c r="D32" s="64"/>
    </row>
    <row r="33" customFormat="1" ht="16.5" customHeight="1" spans="1:4">
      <c r="A33" s="266" t="s">
        <v>42</v>
      </c>
      <c r="B33" s="64">
        <v>6204552.22</v>
      </c>
      <c r="C33" s="266" t="s">
        <v>43</v>
      </c>
      <c r="D33" s="64">
        <v>6204552.22</v>
      </c>
    </row>
    <row r="34" customFormat="1" ht="16.5" customHeight="1" spans="1:4">
      <c r="A34" s="19" t="s">
        <v>44</v>
      </c>
      <c r="B34" s="64"/>
      <c r="C34" s="19" t="s">
        <v>45</v>
      </c>
      <c r="D34" s="64"/>
    </row>
    <row r="35" customFormat="1" ht="16.5" customHeight="1" spans="1:4">
      <c r="A35" s="288" t="s">
        <v>46</v>
      </c>
      <c r="B35" s="64"/>
      <c r="C35" s="288" t="s">
        <v>46</v>
      </c>
      <c r="D35" s="64"/>
    </row>
    <row r="36" customFormat="1" ht="16.5" customHeight="1" spans="1:4">
      <c r="A36" s="288" t="s">
        <v>47</v>
      </c>
      <c r="B36" s="64"/>
      <c r="C36" s="288" t="s">
        <v>48</v>
      </c>
      <c r="D36" s="64"/>
    </row>
    <row r="37" customFormat="1" ht="16.5" customHeight="1" spans="1:4">
      <c r="A37" s="269" t="s">
        <v>49</v>
      </c>
      <c r="B37" s="64">
        <v>6204552.22</v>
      </c>
      <c r="C37" s="269" t="s">
        <v>50</v>
      </c>
      <c r="D37" s="64">
        <v>6204552.22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6" sqref="B16"/>
    </sheetView>
  </sheetViews>
  <sheetFormatPr defaultColWidth="9.14166666666667" defaultRowHeight="14.25" customHeight="1" outlineLevelCol="5"/>
  <cols>
    <col min="1" max="1" width="32.1416666666667" style="65" customWidth="1"/>
    <col min="2" max="2" width="20.7083333333333" style="65" customWidth="1"/>
    <col min="3" max="3" width="32.1416666666667" style="65" customWidth="1"/>
    <col min="4" max="4" width="27.7083333333333" style="65" customWidth="1"/>
    <col min="5" max="6" width="36.7083333333333" style="65" customWidth="1"/>
    <col min="7" max="16384" width="9.14166666666667" style="65"/>
  </cols>
  <sheetData>
    <row r="1" customHeight="1" spans="1:6">
      <c r="A1" s="66"/>
      <c r="B1" s="66"/>
      <c r="C1" s="66"/>
      <c r="D1" s="66"/>
      <c r="E1" s="66"/>
      <c r="F1" s="66"/>
    </row>
    <row r="2" ht="12" customHeight="1" spans="1:6">
      <c r="A2" s="190">
        <v>1</v>
      </c>
      <c r="B2" s="191">
        <v>0</v>
      </c>
      <c r="C2" s="190">
        <v>1</v>
      </c>
      <c r="D2" s="192"/>
      <c r="E2" s="192"/>
      <c r="F2" s="206" t="s">
        <v>437</v>
      </c>
    </row>
    <row r="3" ht="42" customHeight="1" spans="1:6">
      <c r="A3" s="193" t="str">
        <f>"2025"&amp;"年部门政府性基金预算支出预算表"</f>
        <v>2025年部门政府性基金预算支出预算表</v>
      </c>
      <c r="B3" s="193" t="s">
        <v>438</v>
      </c>
      <c r="C3" s="194"/>
      <c r="D3" s="195"/>
      <c r="E3" s="195"/>
      <c r="F3" s="195"/>
    </row>
    <row r="4" ht="13.5" customHeight="1" spans="1:6">
      <c r="A4" s="44" t="str">
        <f>"单位名称："&amp;"昆明市晋宁区工业和科学技术信息化局"</f>
        <v>单位名称：昆明市晋宁区工业和科学技术信息化局</v>
      </c>
      <c r="B4" s="44"/>
      <c r="C4" s="196"/>
      <c r="D4" s="192"/>
      <c r="E4" s="192"/>
      <c r="F4" s="206" t="s">
        <v>0</v>
      </c>
    </row>
    <row r="5" ht="19.5" customHeight="1" spans="1:6">
      <c r="A5" s="197" t="s">
        <v>201</v>
      </c>
      <c r="B5" s="198" t="s">
        <v>69</v>
      </c>
      <c r="C5" s="197" t="s">
        <v>70</v>
      </c>
      <c r="D5" s="92" t="s">
        <v>439</v>
      </c>
      <c r="E5" s="93"/>
      <c r="F5" s="94"/>
    </row>
    <row r="6" ht="18.75" customHeight="1" spans="1:6">
      <c r="A6" s="199"/>
      <c r="B6" s="200"/>
      <c r="C6" s="199"/>
      <c r="D6" s="84" t="s">
        <v>53</v>
      </c>
      <c r="E6" s="92" t="s">
        <v>72</v>
      </c>
      <c r="F6" s="84" t="s">
        <v>73</v>
      </c>
    </row>
    <row r="7" ht="18.75" customHeight="1" spans="1:6">
      <c r="A7" s="128">
        <v>1</v>
      </c>
      <c r="B7" s="201" t="s">
        <v>80</v>
      </c>
      <c r="C7" s="128">
        <v>3</v>
      </c>
      <c r="D7" s="202">
        <v>4</v>
      </c>
      <c r="E7" s="202">
        <v>5</v>
      </c>
      <c r="F7" s="202">
        <v>6</v>
      </c>
    </row>
    <row r="8" ht="21" customHeight="1" spans="1:6">
      <c r="A8" s="79"/>
      <c r="B8" s="79"/>
      <c r="C8" s="79"/>
      <c r="D8" s="139"/>
      <c r="E8" s="139"/>
      <c r="F8" s="139"/>
    </row>
    <row r="9" ht="21" customHeight="1" spans="1:6">
      <c r="A9" s="79"/>
      <c r="B9" s="79"/>
      <c r="C9" s="79"/>
      <c r="D9" s="139"/>
      <c r="E9" s="139"/>
      <c r="F9" s="139"/>
    </row>
    <row r="10" ht="18.75" customHeight="1" spans="1:6">
      <c r="A10" s="203" t="s">
        <v>193</v>
      </c>
      <c r="B10" s="203" t="s">
        <v>193</v>
      </c>
      <c r="C10" s="204" t="s">
        <v>193</v>
      </c>
      <c r="D10" s="139"/>
      <c r="E10" s="139"/>
      <c r="F10" s="139"/>
    </row>
    <row r="11" ht="31" customHeight="1" spans="1:6">
      <c r="A11" s="205" t="s">
        <v>440</v>
      </c>
      <c r="B11" s="205"/>
      <c r="C11" s="205"/>
      <c r="D11" s="205"/>
      <c r="E11" s="205"/>
      <c r="F11" s="205"/>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47"/>
      <c r="C2" s="147"/>
      <c r="R2" s="187"/>
      <c r="S2" s="187"/>
    </row>
    <row r="3" ht="41.25" customHeight="1" spans="1:19">
      <c r="A3" s="148" t="str">
        <f>"2025"&amp;"年部门政府采购预算表"</f>
        <v>2025年部门政府采购预算表</v>
      </c>
      <c r="B3" s="149"/>
      <c r="C3" s="149"/>
      <c r="D3" s="43"/>
      <c r="E3" s="43"/>
      <c r="F3" s="43"/>
      <c r="G3" s="43"/>
      <c r="H3" s="43"/>
      <c r="I3" s="43"/>
      <c r="J3" s="43"/>
      <c r="K3" s="43"/>
      <c r="L3" s="43"/>
      <c r="M3" s="149"/>
      <c r="N3" s="43"/>
      <c r="O3" s="43"/>
      <c r="P3" s="149"/>
      <c r="Q3" s="43"/>
      <c r="R3" s="149"/>
      <c r="S3" s="149"/>
    </row>
    <row r="4" ht="18.75" customHeight="1" spans="1:19">
      <c r="A4" s="180" t="str">
        <f>"单位名称："&amp;"昆明市晋宁区工业和科学技术信息化局"</f>
        <v>单位名称：昆明市晋宁区工业和科学技术信息化局</v>
      </c>
      <c r="B4" s="151"/>
      <c r="C4" s="151"/>
      <c r="D4" s="60"/>
      <c r="E4" s="60"/>
      <c r="F4" s="60"/>
      <c r="G4" s="60"/>
      <c r="H4" s="60"/>
      <c r="I4" s="60"/>
      <c r="J4" s="60"/>
      <c r="K4" s="60"/>
      <c r="L4" s="60"/>
      <c r="R4" s="188"/>
      <c r="S4" s="189" t="s">
        <v>0</v>
      </c>
    </row>
    <row r="5" ht="15.75" customHeight="1" spans="1:19">
      <c r="A5" s="47" t="s">
        <v>200</v>
      </c>
      <c r="B5" s="152" t="s">
        <v>201</v>
      </c>
      <c r="C5" s="152" t="s">
        <v>441</v>
      </c>
      <c r="D5" s="161" t="s">
        <v>442</v>
      </c>
      <c r="E5" s="161" t="s">
        <v>443</v>
      </c>
      <c r="F5" s="161" t="s">
        <v>444</v>
      </c>
      <c r="G5" s="161" t="s">
        <v>445</v>
      </c>
      <c r="H5" s="161" t="s">
        <v>446</v>
      </c>
      <c r="I5" s="166" t="s">
        <v>208</v>
      </c>
      <c r="J5" s="166"/>
      <c r="K5" s="166"/>
      <c r="L5" s="166"/>
      <c r="M5" s="170"/>
      <c r="N5" s="166"/>
      <c r="O5" s="166"/>
      <c r="P5" s="176"/>
      <c r="Q5" s="166"/>
      <c r="R5" s="170"/>
      <c r="S5" s="177"/>
    </row>
    <row r="6" ht="17.25" customHeight="1" spans="1:19">
      <c r="A6" s="49"/>
      <c r="B6" s="153"/>
      <c r="C6" s="153"/>
      <c r="D6" s="162"/>
      <c r="E6" s="162"/>
      <c r="F6" s="162"/>
      <c r="G6" s="162"/>
      <c r="H6" s="162"/>
      <c r="I6" s="162" t="s">
        <v>53</v>
      </c>
      <c r="J6" s="162" t="s">
        <v>56</v>
      </c>
      <c r="K6" s="162" t="s">
        <v>447</v>
      </c>
      <c r="L6" s="162" t="s">
        <v>448</v>
      </c>
      <c r="M6" s="171" t="s">
        <v>449</v>
      </c>
      <c r="N6" s="172" t="s">
        <v>450</v>
      </c>
      <c r="O6" s="172"/>
      <c r="P6" s="178"/>
      <c r="Q6" s="172"/>
      <c r="R6" s="179"/>
      <c r="S6" s="154"/>
    </row>
    <row r="7" ht="54" customHeight="1" spans="1:19">
      <c r="A7" s="51"/>
      <c r="B7" s="154"/>
      <c r="C7" s="154"/>
      <c r="D7" s="163"/>
      <c r="E7" s="163"/>
      <c r="F7" s="163"/>
      <c r="G7" s="163"/>
      <c r="H7" s="163"/>
      <c r="I7" s="163"/>
      <c r="J7" s="163"/>
      <c r="K7" s="163"/>
      <c r="L7" s="163"/>
      <c r="M7" s="173"/>
      <c r="N7" s="163" t="s">
        <v>55</v>
      </c>
      <c r="O7" s="163" t="s">
        <v>61</v>
      </c>
      <c r="P7" s="154" t="s">
        <v>62</v>
      </c>
      <c r="Q7" s="163" t="s">
        <v>63</v>
      </c>
      <c r="R7" s="173" t="s">
        <v>64</v>
      </c>
      <c r="S7" s="154" t="s">
        <v>65</v>
      </c>
    </row>
    <row r="8" ht="18" customHeight="1" spans="1:19">
      <c r="A8" s="181">
        <v>1</v>
      </c>
      <c r="B8" s="181" t="s">
        <v>80</v>
      </c>
      <c r="C8" s="182">
        <v>3</v>
      </c>
      <c r="D8" s="182">
        <v>4</v>
      </c>
      <c r="E8" s="181">
        <v>5</v>
      </c>
      <c r="F8" s="181">
        <v>6</v>
      </c>
      <c r="G8" s="181">
        <v>7</v>
      </c>
      <c r="H8" s="181">
        <v>8</v>
      </c>
      <c r="I8" s="181">
        <v>9</v>
      </c>
      <c r="J8" s="181">
        <v>10</v>
      </c>
      <c r="K8" s="181">
        <v>11</v>
      </c>
      <c r="L8" s="181">
        <v>12</v>
      </c>
      <c r="M8" s="181">
        <v>13</v>
      </c>
      <c r="N8" s="181">
        <v>14</v>
      </c>
      <c r="O8" s="181">
        <v>15</v>
      </c>
      <c r="P8" s="181">
        <v>16</v>
      </c>
      <c r="Q8" s="181">
        <v>17</v>
      </c>
      <c r="R8" s="181">
        <v>18</v>
      </c>
      <c r="S8" s="181">
        <v>19</v>
      </c>
    </row>
    <row r="9" ht="21" customHeight="1" spans="1:19">
      <c r="A9" s="155" t="s">
        <v>67</v>
      </c>
      <c r="B9" s="156" t="s">
        <v>67</v>
      </c>
      <c r="C9" s="156" t="s">
        <v>244</v>
      </c>
      <c r="D9" s="164" t="s">
        <v>451</v>
      </c>
      <c r="E9" s="164" t="s">
        <v>452</v>
      </c>
      <c r="F9" s="164" t="s">
        <v>453</v>
      </c>
      <c r="G9" s="183">
        <v>1</v>
      </c>
      <c r="H9" s="64">
        <v>7000</v>
      </c>
      <c r="I9" s="64">
        <v>7000</v>
      </c>
      <c r="J9" s="64">
        <v>7000</v>
      </c>
      <c r="K9" s="64"/>
      <c r="L9" s="64"/>
      <c r="M9" s="64"/>
      <c r="N9" s="64"/>
      <c r="O9" s="64"/>
      <c r="P9" s="64"/>
      <c r="Q9" s="64"/>
      <c r="R9" s="64"/>
      <c r="S9" s="64"/>
    </row>
    <row r="10" ht="21" customHeight="1" spans="1:19">
      <c r="A10" s="155" t="s">
        <v>67</v>
      </c>
      <c r="B10" s="156" t="s">
        <v>67</v>
      </c>
      <c r="C10" s="156" t="s">
        <v>244</v>
      </c>
      <c r="D10" s="164" t="s">
        <v>454</v>
      </c>
      <c r="E10" s="164" t="s">
        <v>455</v>
      </c>
      <c r="F10" s="164" t="s">
        <v>453</v>
      </c>
      <c r="G10" s="183">
        <v>1</v>
      </c>
      <c r="H10" s="64"/>
      <c r="I10" s="64">
        <v>3000</v>
      </c>
      <c r="J10" s="64">
        <v>3000</v>
      </c>
      <c r="K10" s="64"/>
      <c r="L10" s="64"/>
      <c r="M10" s="64"/>
      <c r="N10" s="64"/>
      <c r="O10" s="64"/>
      <c r="P10" s="64"/>
      <c r="Q10" s="64"/>
      <c r="R10" s="64"/>
      <c r="S10" s="64"/>
    </row>
    <row r="11" ht="21" customHeight="1" spans="1:19">
      <c r="A11" s="155" t="s">
        <v>67</v>
      </c>
      <c r="B11" s="156" t="s">
        <v>67</v>
      </c>
      <c r="C11" s="156" t="s">
        <v>244</v>
      </c>
      <c r="D11" s="164" t="s">
        <v>456</v>
      </c>
      <c r="E11" s="164" t="s">
        <v>457</v>
      </c>
      <c r="F11" s="164" t="s">
        <v>453</v>
      </c>
      <c r="G11" s="183">
        <v>1</v>
      </c>
      <c r="H11" s="64"/>
      <c r="I11" s="64">
        <v>5000</v>
      </c>
      <c r="J11" s="64">
        <v>5000</v>
      </c>
      <c r="K11" s="64"/>
      <c r="L11" s="64"/>
      <c r="M11" s="64"/>
      <c r="N11" s="64"/>
      <c r="O11" s="64"/>
      <c r="P11" s="64"/>
      <c r="Q11" s="64"/>
      <c r="R11" s="64"/>
      <c r="S11" s="64"/>
    </row>
    <row r="12" ht="21" customHeight="1" spans="1:19">
      <c r="A12" s="157" t="s">
        <v>193</v>
      </c>
      <c r="B12" s="158"/>
      <c r="C12" s="158"/>
      <c r="D12" s="165"/>
      <c r="E12" s="165"/>
      <c r="F12" s="165"/>
      <c r="G12" s="184"/>
      <c r="H12" s="64">
        <v>7000</v>
      </c>
      <c r="I12" s="64">
        <v>15000</v>
      </c>
      <c r="J12" s="64">
        <v>15000</v>
      </c>
      <c r="K12" s="64"/>
      <c r="L12" s="64"/>
      <c r="M12" s="64"/>
      <c r="N12" s="64"/>
      <c r="O12" s="64"/>
      <c r="P12" s="64"/>
      <c r="Q12" s="64"/>
      <c r="R12" s="64"/>
      <c r="S12" s="64"/>
    </row>
    <row r="13" ht="21" customHeight="1" spans="1:19">
      <c r="A13" s="180" t="s">
        <v>458</v>
      </c>
      <c r="B13" s="44"/>
      <c r="C13" s="44"/>
      <c r="D13" s="180"/>
      <c r="E13" s="180"/>
      <c r="F13" s="180"/>
      <c r="G13" s="185"/>
      <c r="H13" s="186"/>
      <c r="I13" s="186"/>
      <c r="J13" s="186"/>
      <c r="K13" s="186"/>
      <c r="L13" s="186"/>
      <c r="M13" s="186"/>
      <c r="N13" s="186"/>
      <c r="O13" s="186"/>
      <c r="P13" s="186"/>
      <c r="Q13" s="186"/>
      <c r="R13" s="186"/>
      <c r="S13" s="186"/>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D26" sqref="D2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46"/>
      <c r="B2" s="147"/>
      <c r="C2" s="147"/>
      <c r="D2" s="147"/>
      <c r="E2" s="147"/>
      <c r="F2" s="147"/>
      <c r="G2" s="147"/>
      <c r="H2" s="146"/>
      <c r="I2" s="146"/>
      <c r="J2" s="146"/>
      <c r="K2" s="146"/>
      <c r="L2" s="146"/>
      <c r="M2" s="146"/>
      <c r="N2" s="168"/>
      <c r="O2" s="146"/>
      <c r="P2" s="146"/>
      <c r="Q2" s="147"/>
      <c r="R2" s="146"/>
      <c r="S2" s="174"/>
      <c r="T2" s="174" t="s">
        <v>459</v>
      </c>
    </row>
    <row r="3" ht="41.25" customHeight="1" spans="1:20">
      <c r="A3" s="148" t="str">
        <f>"2025"&amp;"年部门政府购买服务预算表"</f>
        <v>2025年部门政府购买服务预算表</v>
      </c>
      <c r="B3" s="149"/>
      <c r="C3" s="149"/>
      <c r="D3" s="149"/>
      <c r="E3" s="149"/>
      <c r="F3" s="149"/>
      <c r="G3" s="149"/>
      <c r="H3" s="159"/>
      <c r="I3" s="159"/>
      <c r="J3" s="159"/>
      <c r="K3" s="159"/>
      <c r="L3" s="159"/>
      <c r="M3" s="159"/>
      <c r="N3" s="169"/>
      <c r="O3" s="159"/>
      <c r="P3" s="159"/>
      <c r="Q3" s="149"/>
      <c r="R3" s="159"/>
      <c r="S3" s="169"/>
      <c r="T3" s="149"/>
    </row>
    <row r="4" ht="22.5" customHeight="1" spans="1:20">
      <c r="A4" s="150" t="str">
        <f>"单位名称："&amp;"昆明市晋宁区工业和科学技术信息化局"</f>
        <v>单位名称：昆明市晋宁区工业和科学技术信息化局</v>
      </c>
      <c r="B4" s="151"/>
      <c r="C4" s="151"/>
      <c r="D4" s="151"/>
      <c r="E4" s="151"/>
      <c r="F4" s="151"/>
      <c r="G4" s="151"/>
      <c r="H4" s="160"/>
      <c r="I4" s="160"/>
      <c r="J4" s="160"/>
      <c r="K4" s="160"/>
      <c r="L4" s="160"/>
      <c r="M4" s="160"/>
      <c r="N4" s="168"/>
      <c r="O4" s="146"/>
      <c r="P4" s="146"/>
      <c r="Q4" s="147"/>
      <c r="R4" s="146"/>
      <c r="S4" s="175"/>
      <c r="T4" s="174" t="s">
        <v>0</v>
      </c>
    </row>
    <row r="5" ht="24" customHeight="1" spans="1:20">
      <c r="A5" s="47" t="s">
        <v>200</v>
      </c>
      <c r="B5" s="152" t="s">
        <v>201</v>
      </c>
      <c r="C5" s="152" t="s">
        <v>441</v>
      </c>
      <c r="D5" s="152" t="s">
        <v>460</v>
      </c>
      <c r="E5" s="152" t="s">
        <v>461</v>
      </c>
      <c r="F5" s="152" t="s">
        <v>462</v>
      </c>
      <c r="G5" s="152" t="s">
        <v>463</v>
      </c>
      <c r="H5" s="161" t="s">
        <v>464</v>
      </c>
      <c r="I5" s="161" t="s">
        <v>465</v>
      </c>
      <c r="J5" s="166" t="s">
        <v>208</v>
      </c>
      <c r="K5" s="166"/>
      <c r="L5" s="166"/>
      <c r="M5" s="166"/>
      <c r="N5" s="170"/>
      <c r="O5" s="166"/>
      <c r="P5" s="166"/>
      <c r="Q5" s="176"/>
      <c r="R5" s="166"/>
      <c r="S5" s="170"/>
      <c r="T5" s="177"/>
    </row>
    <row r="6" ht="24" customHeight="1" spans="1:20">
      <c r="A6" s="49"/>
      <c r="B6" s="153"/>
      <c r="C6" s="153"/>
      <c r="D6" s="153"/>
      <c r="E6" s="153"/>
      <c r="F6" s="153"/>
      <c r="G6" s="153"/>
      <c r="H6" s="162"/>
      <c r="I6" s="162"/>
      <c r="J6" s="162" t="s">
        <v>53</v>
      </c>
      <c r="K6" s="162" t="s">
        <v>56</v>
      </c>
      <c r="L6" s="162" t="s">
        <v>447</v>
      </c>
      <c r="M6" s="162" t="s">
        <v>448</v>
      </c>
      <c r="N6" s="171" t="s">
        <v>449</v>
      </c>
      <c r="O6" s="172" t="s">
        <v>450</v>
      </c>
      <c r="P6" s="172"/>
      <c r="Q6" s="178"/>
      <c r="R6" s="172"/>
      <c r="S6" s="179"/>
      <c r="T6" s="154"/>
    </row>
    <row r="7" ht="54" customHeight="1" spans="1:20">
      <c r="A7" s="51"/>
      <c r="B7" s="154"/>
      <c r="C7" s="154"/>
      <c r="D7" s="154"/>
      <c r="E7" s="154"/>
      <c r="F7" s="154"/>
      <c r="G7" s="154"/>
      <c r="H7" s="163"/>
      <c r="I7" s="163"/>
      <c r="J7" s="163"/>
      <c r="K7" s="163" t="s">
        <v>55</v>
      </c>
      <c r="L7" s="163"/>
      <c r="M7" s="163"/>
      <c r="N7" s="173"/>
      <c r="O7" s="163" t="s">
        <v>55</v>
      </c>
      <c r="P7" s="163" t="s">
        <v>61</v>
      </c>
      <c r="Q7" s="154" t="s">
        <v>62</v>
      </c>
      <c r="R7" s="163" t="s">
        <v>63</v>
      </c>
      <c r="S7" s="173" t="s">
        <v>64</v>
      </c>
      <c r="T7" s="154" t="s">
        <v>65</v>
      </c>
    </row>
    <row r="8" ht="17.25" customHeight="1" spans="1:20">
      <c r="A8" s="63">
        <v>1</v>
      </c>
      <c r="B8" s="154">
        <v>2</v>
      </c>
      <c r="C8" s="63">
        <v>3</v>
      </c>
      <c r="D8" s="63">
        <v>4</v>
      </c>
      <c r="E8" s="154">
        <v>5</v>
      </c>
      <c r="F8" s="63">
        <v>6</v>
      </c>
      <c r="G8" s="63">
        <v>7</v>
      </c>
      <c r="H8" s="154">
        <v>8</v>
      </c>
      <c r="I8" s="63">
        <v>9</v>
      </c>
      <c r="J8" s="63">
        <v>10</v>
      </c>
      <c r="K8" s="154">
        <v>11</v>
      </c>
      <c r="L8" s="63">
        <v>12</v>
      </c>
      <c r="M8" s="63">
        <v>13</v>
      </c>
      <c r="N8" s="154">
        <v>14</v>
      </c>
      <c r="O8" s="63">
        <v>15</v>
      </c>
      <c r="P8" s="63">
        <v>16</v>
      </c>
      <c r="Q8" s="154">
        <v>17</v>
      </c>
      <c r="R8" s="63">
        <v>18</v>
      </c>
      <c r="S8" s="63">
        <v>19</v>
      </c>
      <c r="T8" s="63">
        <v>20</v>
      </c>
    </row>
    <row r="9" ht="21" customHeight="1" spans="1:20">
      <c r="A9" s="155"/>
      <c r="B9" s="156"/>
      <c r="C9" s="156"/>
      <c r="D9" s="156"/>
      <c r="E9" s="156"/>
      <c r="F9" s="156"/>
      <c r="G9" s="156"/>
      <c r="H9" s="164"/>
      <c r="I9" s="164"/>
      <c r="J9" s="64"/>
      <c r="K9" s="64"/>
      <c r="L9" s="64"/>
      <c r="M9" s="64"/>
      <c r="N9" s="64"/>
      <c r="O9" s="64"/>
      <c r="P9" s="64"/>
      <c r="Q9" s="64"/>
      <c r="R9" s="64"/>
      <c r="S9" s="64"/>
      <c r="T9" s="64"/>
    </row>
    <row r="10" ht="21" customHeight="1" spans="1:20">
      <c r="A10" s="157" t="s">
        <v>193</v>
      </c>
      <c r="B10" s="158"/>
      <c r="C10" s="158"/>
      <c r="D10" s="158"/>
      <c r="E10" s="158"/>
      <c r="F10" s="158"/>
      <c r="G10" s="158"/>
      <c r="H10" s="165"/>
      <c r="I10" s="167"/>
      <c r="J10" s="64"/>
      <c r="K10" s="64"/>
      <c r="L10" s="64"/>
      <c r="M10" s="64"/>
      <c r="N10" s="64"/>
      <c r="O10" s="64"/>
      <c r="P10" s="64"/>
      <c r="Q10" s="64"/>
      <c r="R10" s="64"/>
      <c r="S10" s="64"/>
      <c r="T10" s="64"/>
    </row>
    <row r="11" customHeight="1" spans="1:18">
      <c r="A11" s="125" t="s">
        <v>466</v>
      </c>
      <c r="B11" s="125"/>
      <c r="C11" s="125"/>
      <c r="D11" s="125"/>
      <c r="E11" s="125"/>
      <c r="F11" s="125"/>
      <c r="G11" s="125"/>
      <c r="H11" s="125"/>
      <c r="I11" s="125"/>
      <c r="J11" s="125"/>
      <c r="K11" s="125"/>
      <c r="L11" s="125"/>
      <c r="M11" s="125"/>
      <c r="N11" s="125"/>
      <c r="O11" s="125"/>
      <c r="P11" s="125"/>
      <c r="Q11" s="125"/>
      <c r="R11" s="125"/>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B10"/>
    </sheetView>
  </sheetViews>
  <sheetFormatPr defaultColWidth="9.15" defaultRowHeight="14.25" customHeight="1" outlineLevelCol="4"/>
  <cols>
    <col min="1" max="1" width="44.25" style="65" customWidth="1"/>
    <col min="2" max="5" width="20" style="65" customWidth="1"/>
    <col min="6" max="16384" width="9.15" style="65"/>
  </cols>
  <sheetData>
    <row r="1" s="65" customFormat="1" customHeight="1" spans="1:5">
      <c r="A1" s="66"/>
      <c r="B1" s="66"/>
      <c r="C1" s="66"/>
      <c r="D1" s="66"/>
      <c r="E1" s="66"/>
    </row>
    <row r="2" s="65" customFormat="1" ht="17.25" customHeight="1" spans="4:5">
      <c r="D2" s="130"/>
      <c r="E2" s="90" t="s">
        <v>467</v>
      </c>
    </row>
    <row r="3" s="65" customFormat="1" ht="41.25" customHeight="1" spans="1:5">
      <c r="A3" s="131" t="str">
        <f>"2025"&amp;"年对下转移支付预算表"</f>
        <v>2025年对下转移支付预算表</v>
      </c>
      <c r="B3" s="68"/>
      <c r="C3" s="68"/>
      <c r="D3" s="68"/>
      <c r="E3" s="127"/>
    </row>
    <row r="4" s="65" customFormat="1" ht="18" customHeight="1" spans="1:5">
      <c r="A4" s="132" t="s">
        <v>468</v>
      </c>
      <c r="B4" s="133"/>
      <c r="C4" s="133"/>
      <c r="D4" s="134"/>
      <c r="E4" s="91" t="s">
        <v>0</v>
      </c>
    </row>
    <row r="5" s="65" customFormat="1" ht="19.5" customHeight="1" spans="1:5">
      <c r="A5" s="84" t="s">
        <v>469</v>
      </c>
      <c r="B5" s="92" t="s">
        <v>208</v>
      </c>
      <c r="C5" s="93"/>
      <c r="D5" s="93"/>
      <c r="E5" s="144" t="s">
        <v>470</v>
      </c>
    </row>
    <row r="6" s="65" customFormat="1" ht="40.5" customHeight="1" spans="1:5">
      <c r="A6" s="86"/>
      <c r="B6" s="85" t="s">
        <v>53</v>
      </c>
      <c r="C6" s="72" t="s">
        <v>56</v>
      </c>
      <c r="D6" s="135" t="s">
        <v>447</v>
      </c>
      <c r="E6" s="144"/>
    </row>
    <row r="7" s="65" customFormat="1" ht="19.5" customHeight="1" spans="1:5">
      <c r="A7" s="77">
        <v>1</v>
      </c>
      <c r="B7" s="77">
        <v>2</v>
      </c>
      <c r="C7" s="77">
        <v>3</v>
      </c>
      <c r="D7" s="136">
        <v>4</v>
      </c>
      <c r="E7" s="145">
        <v>24</v>
      </c>
    </row>
    <row r="8" s="65" customFormat="1" ht="19.5" customHeight="1" spans="1:5">
      <c r="A8" s="137"/>
      <c r="B8" s="138"/>
      <c r="C8" s="139"/>
      <c r="D8" s="139"/>
      <c r="E8" s="139"/>
    </row>
    <row r="9" s="65" customFormat="1" ht="19.5" customHeight="1" spans="1:5">
      <c r="A9" s="140"/>
      <c r="B9" s="141"/>
      <c r="C9" s="142"/>
      <c r="D9" s="139"/>
      <c r="E9" s="139"/>
    </row>
    <row r="10" s="65" customFormat="1" ht="34" customHeight="1" spans="1:2">
      <c r="A10" s="143" t="s">
        <v>471</v>
      </c>
      <c r="B10" s="143"/>
    </row>
  </sheetData>
  <mergeCells count="6">
    <mergeCell ref="A3:E3"/>
    <mergeCell ref="A4:D4"/>
    <mergeCell ref="B5:D5"/>
    <mergeCell ref="A10:B10"/>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55.375" style="65" customWidth="1"/>
    <col min="2" max="2" width="29" style="65" customWidth="1"/>
    <col min="3" max="5" width="23.575" style="65" customWidth="1"/>
    <col min="6" max="6" width="11.2833333333333" style="65" customWidth="1"/>
    <col min="7" max="7" width="25.1416666666667" style="65" customWidth="1"/>
    <col min="8" max="8" width="15.575" style="65" customWidth="1"/>
    <col min="9" max="9" width="13.425" style="65" customWidth="1"/>
    <col min="10" max="10" width="18.85" style="65" customWidth="1"/>
    <col min="11" max="16384" width="9.14166666666667" style="65"/>
  </cols>
  <sheetData>
    <row r="1" customHeight="1" spans="1:10">
      <c r="A1" s="66"/>
      <c r="B1" s="66"/>
      <c r="C1" s="66"/>
      <c r="D1" s="66"/>
      <c r="E1" s="66"/>
      <c r="F1" s="66"/>
      <c r="G1" s="66"/>
      <c r="H1" s="66"/>
      <c r="I1" s="66"/>
      <c r="J1" s="66"/>
    </row>
    <row r="2" ht="16.5" customHeight="1" spans="10:10">
      <c r="J2" s="90" t="s">
        <v>472</v>
      </c>
    </row>
    <row r="3" ht="41.25" customHeight="1" spans="1:10">
      <c r="A3" s="122" t="str">
        <f>"2025"&amp;"年对下转移支付绩效目标表"</f>
        <v>2025年对下转移支付绩效目标表</v>
      </c>
      <c r="B3" s="68"/>
      <c r="C3" s="68"/>
      <c r="D3" s="68"/>
      <c r="E3" s="68"/>
      <c r="F3" s="127"/>
      <c r="G3" s="68"/>
      <c r="H3" s="127"/>
      <c r="I3" s="127"/>
      <c r="J3" s="68"/>
    </row>
    <row r="4" ht="17.25" customHeight="1" spans="1:1">
      <c r="A4" s="69" t="s">
        <v>468</v>
      </c>
    </row>
    <row r="5" ht="44.25" customHeight="1" spans="1:10">
      <c r="A5" s="123" t="s">
        <v>469</v>
      </c>
      <c r="B5" s="123" t="s">
        <v>308</v>
      </c>
      <c r="C5" s="123" t="s">
        <v>309</v>
      </c>
      <c r="D5" s="123" t="s">
        <v>310</v>
      </c>
      <c r="E5" s="123" t="s">
        <v>311</v>
      </c>
      <c r="F5" s="128" t="s">
        <v>312</v>
      </c>
      <c r="G5" s="123" t="s">
        <v>313</v>
      </c>
      <c r="H5" s="128" t="s">
        <v>314</v>
      </c>
      <c r="I5" s="128" t="s">
        <v>315</v>
      </c>
      <c r="J5" s="123" t="s">
        <v>316</v>
      </c>
    </row>
    <row r="6" ht="14.25" customHeight="1" spans="1:10">
      <c r="A6" s="123">
        <v>1</v>
      </c>
      <c r="B6" s="123">
        <v>2</v>
      </c>
      <c r="C6" s="123">
        <v>3</v>
      </c>
      <c r="D6" s="123">
        <v>4</v>
      </c>
      <c r="E6" s="123">
        <v>5</v>
      </c>
      <c r="F6" s="128">
        <v>6</v>
      </c>
      <c r="G6" s="123">
        <v>7</v>
      </c>
      <c r="H6" s="128">
        <v>8</v>
      </c>
      <c r="I6" s="128">
        <v>9</v>
      </c>
      <c r="J6" s="123">
        <v>10</v>
      </c>
    </row>
    <row r="7" ht="42" customHeight="1" spans="1:10">
      <c r="A7" s="78"/>
      <c r="B7" s="124"/>
      <c r="C7" s="124"/>
      <c r="D7" s="124"/>
      <c r="E7" s="109"/>
      <c r="F7" s="129"/>
      <c r="G7" s="109"/>
      <c r="H7" s="129"/>
      <c r="I7" s="129"/>
      <c r="J7" s="109"/>
    </row>
    <row r="8" ht="42" customHeight="1" spans="1:10">
      <c r="A8" s="78"/>
      <c r="B8" s="79"/>
      <c r="C8" s="79"/>
      <c r="D8" s="79"/>
      <c r="E8" s="78"/>
      <c r="F8" s="79"/>
      <c r="G8" s="78"/>
      <c r="H8" s="79"/>
      <c r="I8" s="79"/>
      <c r="J8" s="78"/>
    </row>
    <row r="9" ht="45" customHeight="1" spans="1:3">
      <c r="A9" s="125" t="s">
        <v>473</v>
      </c>
      <c r="B9" s="126"/>
      <c r="C9" s="126"/>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H10"/>
    </sheetView>
  </sheetViews>
  <sheetFormatPr defaultColWidth="10.425" defaultRowHeight="14.25" customHeight="1"/>
  <cols>
    <col min="1" max="3" width="33.7083333333333" style="65" customWidth="1"/>
    <col min="4" max="4" width="45.575" style="65" customWidth="1"/>
    <col min="5" max="5" width="27.575" style="65" customWidth="1"/>
    <col min="6" max="6" width="21.7083333333333" style="65" customWidth="1"/>
    <col min="7" max="9" width="26.2833333333333" style="65" customWidth="1"/>
    <col min="10" max="16384" width="10.425" style="65"/>
  </cols>
  <sheetData>
    <row r="1" customHeight="1" spans="1:9">
      <c r="A1" s="66"/>
      <c r="B1" s="66"/>
      <c r="C1" s="66"/>
      <c r="D1" s="66"/>
      <c r="E1" s="66"/>
      <c r="F1" s="66"/>
      <c r="G1" s="66"/>
      <c r="H1" s="66"/>
      <c r="I1" s="66"/>
    </row>
    <row r="2" customHeight="1" spans="1:9">
      <c r="A2" s="97" t="s">
        <v>474</v>
      </c>
      <c r="B2" s="98"/>
      <c r="C2" s="98"/>
      <c r="D2" s="99"/>
      <c r="E2" s="99"/>
      <c r="F2" s="99"/>
      <c r="G2" s="98"/>
      <c r="H2" s="98"/>
      <c r="I2" s="99"/>
    </row>
    <row r="3" ht="41.25" customHeight="1" spans="1:9">
      <c r="A3" s="100" t="str">
        <f>"2025"&amp;"年新增资产配置预算表"</f>
        <v>2025年新增资产配置预算表</v>
      </c>
      <c r="B3" s="101"/>
      <c r="C3" s="101"/>
      <c r="D3" s="102"/>
      <c r="E3" s="102"/>
      <c r="F3" s="102"/>
      <c r="G3" s="101"/>
      <c r="H3" s="101"/>
      <c r="I3" s="102"/>
    </row>
    <row r="4" customHeight="1" spans="1:9">
      <c r="A4" s="103" t="s">
        <v>468</v>
      </c>
      <c r="B4" s="104"/>
      <c r="C4" s="104"/>
      <c r="D4" s="105"/>
      <c r="F4" s="102"/>
      <c r="G4" s="101"/>
      <c r="H4" s="101"/>
      <c r="I4" s="121" t="s">
        <v>0</v>
      </c>
    </row>
    <row r="5" ht="28.5" customHeight="1" spans="1:9">
      <c r="A5" s="106" t="s">
        <v>200</v>
      </c>
      <c r="B5" s="95" t="s">
        <v>201</v>
      </c>
      <c r="C5" s="106" t="s">
        <v>475</v>
      </c>
      <c r="D5" s="106" t="s">
        <v>476</v>
      </c>
      <c r="E5" s="106" t="s">
        <v>477</v>
      </c>
      <c r="F5" s="106" t="s">
        <v>478</v>
      </c>
      <c r="G5" s="95" t="s">
        <v>479</v>
      </c>
      <c r="H5" s="95"/>
      <c r="I5" s="106"/>
    </row>
    <row r="6" ht="21" customHeight="1" spans="1:9">
      <c r="A6" s="106"/>
      <c r="B6" s="107"/>
      <c r="C6" s="107"/>
      <c r="D6" s="108"/>
      <c r="E6" s="107"/>
      <c r="F6" s="107"/>
      <c r="G6" s="95" t="s">
        <v>445</v>
      </c>
      <c r="H6" s="95" t="s">
        <v>480</v>
      </c>
      <c r="I6" s="95" t="s">
        <v>481</v>
      </c>
    </row>
    <row r="7" ht="17.25" customHeight="1" spans="1:9">
      <c r="A7" s="109" t="s">
        <v>79</v>
      </c>
      <c r="B7" s="110"/>
      <c r="C7" s="111" t="s">
        <v>80</v>
      </c>
      <c r="D7" s="109" t="s">
        <v>81</v>
      </c>
      <c r="E7" s="116" t="s">
        <v>82</v>
      </c>
      <c r="F7" s="109" t="s">
        <v>83</v>
      </c>
      <c r="G7" s="111" t="s">
        <v>84</v>
      </c>
      <c r="H7" s="117" t="s">
        <v>85</v>
      </c>
      <c r="I7" s="116" t="s">
        <v>86</v>
      </c>
    </row>
    <row r="8" ht="19.5" customHeight="1" spans="1:9">
      <c r="A8" s="78"/>
      <c r="B8" s="79"/>
      <c r="C8" s="79"/>
      <c r="D8" s="78"/>
      <c r="E8" s="79"/>
      <c r="F8" s="117"/>
      <c r="G8" s="118"/>
      <c r="H8" s="119"/>
      <c r="I8" s="119"/>
    </row>
    <row r="9" ht="19.5" customHeight="1" spans="1:9">
      <c r="A9" s="112" t="s">
        <v>53</v>
      </c>
      <c r="B9" s="113"/>
      <c r="C9" s="113"/>
      <c r="D9" s="114"/>
      <c r="E9" s="120"/>
      <c r="F9" s="120"/>
      <c r="G9" s="118"/>
      <c r="H9" s="119"/>
      <c r="I9" s="119"/>
    </row>
    <row r="10" customHeight="1" spans="1:8">
      <c r="A10" s="115" t="s">
        <v>482</v>
      </c>
      <c r="B10" s="115"/>
      <c r="C10" s="115"/>
      <c r="D10" s="115"/>
      <c r="E10" s="115"/>
      <c r="F10" s="115"/>
      <c r="G10" s="115"/>
      <c r="H10" s="115"/>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8" sqref="E18"/>
    </sheetView>
  </sheetViews>
  <sheetFormatPr defaultColWidth="9.14166666666667" defaultRowHeight="14.25" customHeight="1"/>
  <cols>
    <col min="1" max="1" width="19.2833333333333" style="65" customWidth="1"/>
    <col min="2" max="2" width="33.85" style="65" customWidth="1"/>
    <col min="3" max="3" width="23.85" style="65" customWidth="1"/>
    <col min="4" max="4" width="11.1416666666667" style="65" customWidth="1"/>
    <col min="5" max="5" width="17.7083333333333" style="65" customWidth="1"/>
    <col min="6" max="6" width="9.85" style="65" customWidth="1"/>
    <col min="7" max="7" width="17.7083333333333" style="65" customWidth="1"/>
    <col min="8" max="11" width="23.1416666666667" style="65" customWidth="1"/>
    <col min="12" max="16384" width="9.14166666666667" style="65"/>
  </cols>
  <sheetData>
    <row r="1" customHeight="1" spans="1:11">
      <c r="A1" s="66"/>
      <c r="B1" s="66"/>
      <c r="C1" s="66"/>
      <c r="D1" s="66"/>
      <c r="E1" s="66"/>
      <c r="F1" s="66"/>
      <c r="G1" s="66"/>
      <c r="H1" s="66"/>
      <c r="I1" s="66"/>
      <c r="J1" s="66"/>
      <c r="K1" s="66"/>
    </row>
    <row r="2" customHeight="1" spans="4:11">
      <c r="D2" s="67"/>
      <c r="E2" s="67"/>
      <c r="F2" s="67"/>
      <c r="G2" s="67"/>
      <c r="K2" s="90" t="s">
        <v>483</v>
      </c>
    </row>
    <row r="3" ht="41.25" customHeight="1" spans="1:11">
      <c r="A3" s="68" t="str">
        <f>"2025"&amp;"年上级转移支付补助项目支出预算表"</f>
        <v>2025年上级转移支付补助项目支出预算表</v>
      </c>
      <c r="B3" s="68"/>
      <c r="C3" s="68"/>
      <c r="D3" s="68"/>
      <c r="E3" s="68"/>
      <c r="F3" s="68"/>
      <c r="G3" s="68"/>
      <c r="H3" s="68"/>
      <c r="I3" s="68"/>
      <c r="J3" s="68"/>
      <c r="K3" s="68"/>
    </row>
    <row r="4" ht="13.5" customHeight="1" spans="1:11">
      <c r="A4" s="69" t="s">
        <v>468</v>
      </c>
      <c r="B4" s="70"/>
      <c r="C4" s="70"/>
      <c r="D4" s="70"/>
      <c r="E4" s="70"/>
      <c r="F4" s="70"/>
      <c r="G4" s="70"/>
      <c r="H4" s="83"/>
      <c r="I4" s="83"/>
      <c r="J4" s="83"/>
      <c r="K4" s="91" t="s">
        <v>0</v>
      </c>
    </row>
    <row r="5" ht="21.75" customHeight="1" spans="1:11">
      <c r="A5" s="71" t="s">
        <v>278</v>
      </c>
      <c r="B5" s="71" t="s">
        <v>203</v>
      </c>
      <c r="C5" s="71" t="s">
        <v>279</v>
      </c>
      <c r="D5" s="72" t="s">
        <v>204</v>
      </c>
      <c r="E5" s="72" t="s">
        <v>205</v>
      </c>
      <c r="F5" s="72" t="s">
        <v>280</v>
      </c>
      <c r="G5" s="72" t="s">
        <v>281</v>
      </c>
      <c r="H5" s="84" t="s">
        <v>53</v>
      </c>
      <c r="I5" s="92" t="s">
        <v>484</v>
      </c>
      <c r="J5" s="93"/>
      <c r="K5" s="94"/>
    </row>
    <row r="6" ht="21.75" customHeight="1" spans="1:11">
      <c r="A6" s="73"/>
      <c r="B6" s="73"/>
      <c r="C6" s="73"/>
      <c r="D6" s="74"/>
      <c r="E6" s="74"/>
      <c r="F6" s="74"/>
      <c r="G6" s="74"/>
      <c r="H6" s="85"/>
      <c r="I6" s="72" t="s">
        <v>56</v>
      </c>
      <c r="J6" s="72" t="s">
        <v>57</v>
      </c>
      <c r="K6" s="72" t="s">
        <v>58</v>
      </c>
    </row>
    <row r="7" ht="40.5" customHeight="1" spans="1:11">
      <c r="A7" s="75"/>
      <c r="B7" s="75"/>
      <c r="C7" s="75"/>
      <c r="D7" s="76"/>
      <c r="E7" s="76"/>
      <c r="F7" s="76"/>
      <c r="G7" s="76"/>
      <c r="H7" s="86"/>
      <c r="I7" s="76" t="s">
        <v>55</v>
      </c>
      <c r="J7" s="76"/>
      <c r="K7" s="76"/>
    </row>
    <row r="8" ht="15" customHeight="1" spans="1:11">
      <c r="A8" s="77">
        <v>1</v>
      </c>
      <c r="B8" s="77">
        <v>2</v>
      </c>
      <c r="C8" s="77">
        <v>3</v>
      </c>
      <c r="D8" s="77">
        <v>4</v>
      </c>
      <c r="E8" s="77">
        <v>5</v>
      </c>
      <c r="F8" s="77">
        <v>6</v>
      </c>
      <c r="G8" s="77">
        <v>7</v>
      </c>
      <c r="H8" s="77">
        <v>8</v>
      </c>
      <c r="I8" s="77">
        <v>9</v>
      </c>
      <c r="J8" s="95">
        <v>10</v>
      </c>
      <c r="K8" s="95">
        <v>11</v>
      </c>
    </row>
    <row r="9" ht="18.75" customHeight="1" spans="1:11">
      <c r="A9" s="78"/>
      <c r="B9" s="79"/>
      <c r="C9" s="78"/>
      <c r="D9" s="78"/>
      <c r="E9" s="78"/>
      <c r="F9" s="78"/>
      <c r="G9" s="78"/>
      <c r="H9" s="87"/>
      <c r="I9" s="96"/>
      <c r="J9" s="96"/>
      <c r="K9" s="87"/>
    </row>
    <row r="10" ht="18.75" customHeight="1" spans="1:11">
      <c r="A10" s="79"/>
      <c r="B10" s="79"/>
      <c r="C10" s="79"/>
      <c r="D10" s="79"/>
      <c r="E10" s="79"/>
      <c r="F10" s="79"/>
      <c r="G10" s="79"/>
      <c r="H10" s="88"/>
      <c r="I10" s="88"/>
      <c r="J10" s="88"/>
      <c r="K10" s="87"/>
    </row>
    <row r="11" ht="18.75" customHeight="1" spans="1:11">
      <c r="A11" s="80" t="s">
        <v>193</v>
      </c>
      <c r="B11" s="81"/>
      <c r="C11" s="81"/>
      <c r="D11" s="81"/>
      <c r="E11" s="81"/>
      <c r="F11" s="81"/>
      <c r="G11" s="89"/>
      <c r="H11" s="88"/>
      <c r="I11" s="88"/>
      <c r="J11" s="88"/>
      <c r="K11" s="87"/>
    </row>
    <row r="12" customHeight="1" spans="1:1">
      <c r="A12" s="82" t="s">
        <v>485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E20" sqref="E20"/>
    </sheetView>
  </sheetViews>
  <sheetFormatPr defaultColWidth="9.14166666666667" defaultRowHeight="14.25" customHeight="1" outlineLevelCol="6"/>
  <cols>
    <col min="1" max="1" width="35.2833333333333" customWidth="1"/>
    <col min="2" max="4" width="28" customWidth="1"/>
    <col min="5" max="7" width="23.85" customWidth="1"/>
  </cols>
  <sheetData>
    <row r="1" customFormat="1" customHeight="1" spans="1:7">
      <c r="A1" s="1"/>
      <c r="B1" s="1"/>
      <c r="C1" s="1"/>
      <c r="D1" s="1"/>
      <c r="E1" s="1"/>
      <c r="F1" s="1"/>
      <c r="G1" s="1"/>
    </row>
    <row r="2" customFormat="1" ht="13.5" customHeight="1" spans="4:7">
      <c r="D2" s="42"/>
      <c r="G2" s="59"/>
    </row>
    <row r="3" customFormat="1" ht="41.25" customHeight="1" spans="1:7">
      <c r="A3" s="43" t="str">
        <f>"2025"&amp;"年部门项目中期规划预算表"</f>
        <v>2025年部门项目中期规划预算表</v>
      </c>
      <c r="B3" s="43"/>
      <c r="C3" s="43"/>
      <c r="D3" s="43"/>
      <c r="E3" s="43"/>
      <c r="F3" s="43"/>
      <c r="G3" s="43"/>
    </row>
    <row r="4" customFormat="1" ht="13.5" customHeight="1" spans="1:7">
      <c r="A4" s="44" t="str">
        <f>"单位名称："&amp;"昆明市晋宁区工业和科学技术信息化局"</f>
        <v>单位名称：昆明市晋宁区工业和科学技术信息化局</v>
      </c>
      <c r="B4" s="45"/>
      <c r="C4" s="45"/>
      <c r="D4" s="45"/>
      <c r="E4" s="60"/>
      <c r="F4" s="60"/>
      <c r="G4" s="61" t="s">
        <v>0</v>
      </c>
    </row>
    <row r="5" customFormat="1" ht="21.75" customHeight="1" spans="1:7">
      <c r="A5" s="46" t="s">
        <v>279</v>
      </c>
      <c r="B5" s="46" t="s">
        <v>278</v>
      </c>
      <c r="C5" s="46" t="s">
        <v>203</v>
      </c>
      <c r="D5" s="47" t="s">
        <v>486</v>
      </c>
      <c r="E5" s="10" t="s">
        <v>56</v>
      </c>
      <c r="F5" s="11"/>
      <c r="G5" s="37"/>
    </row>
    <row r="6" customFormat="1" ht="21.75" customHeight="1" spans="1:7">
      <c r="A6" s="48"/>
      <c r="B6" s="48"/>
      <c r="C6" s="48"/>
      <c r="D6" s="49"/>
      <c r="E6" s="62" t="str">
        <f>"2025"&amp;"年"</f>
        <v>2025年</v>
      </c>
      <c r="F6" s="62" t="str">
        <f>("2025"+1)&amp;"年"</f>
        <v>2026年</v>
      </c>
      <c r="G6" s="62" t="str">
        <f>("2025"+2)&amp;"年"</f>
        <v>2027年</v>
      </c>
    </row>
    <row r="7" customFormat="1" ht="40.5" customHeight="1" spans="1:7">
      <c r="A7" s="50"/>
      <c r="B7" s="50"/>
      <c r="C7" s="50"/>
      <c r="D7" s="51"/>
      <c r="E7" s="63"/>
      <c r="F7" s="63"/>
      <c r="G7" s="63"/>
    </row>
    <row r="8" customFormat="1" ht="15" customHeight="1" spans="1:7">
      <c r="A8" s="52">
        <v>1</v>
      </c>
      <c r="B8" s="52">
        <v>2</v>
      </c>
      <c r="C8" s="52">
        <v>3</v>
      </c>
      <c r="D8" s="52">
        <v>4</v>
      </c>
      <c r="E8" s="52">
        <v>5</v>
      </c>
      <c r="F8" s="52">
        <v>6</v>
      </c>
      <c r="G8" s="52">
        <v>7</v>
      </c>
    </row>
    <row r="9" customFormat="1" customHeight="1" spans="1:7">
      <c r="A9" s="53" t="s">
        <v>67</v>
      </c>
      <c r="B9" s="54"/>
      <c r="C9" s="54"/>
      <c r="D9" s="54"/>
      <c r="E9" s="54">
        <v>1784000</v>
      </c>
      <c r="F9" s="54"/>
      <c r="G9" s="54"/>
    </row>
    <row r="10" customFormat="1" ht="17.25" customHeight="1" spans="1:7">
      <c r="A10" s="26"/>
      <c r="B10" s="55" t="s">
        <v>487</v>
      </c>
      <c r="C10" s="55" t="s">
        <v>286</v>
      </c>
      <c r="D10" s="26" t="s">
        <v>488</v>
      </c>
      <c r="E10" s="64">
        <v>162000</v>
      </c>
      <c r="F10" s="64"/>
      <c r="G10" s="64"/>
    </row>
    <row r="11" customFormat="1" ht="17.25" customHeight="1" spans="1:7">
      <c r="A11" s="21"/>
      <c r="B11" s="55" t="s">
        <v>487</v>
      </c>
      <c r="C11" s="55" t="s">
        <v>290</v>
      </c>
      <c r="D11" s="26" t="s">
        <v>488</v>
      </c>
      <c r="E11" s="64">
        <v>176000</v>
      </c>
      <c r="F11" s="64"/>
      <c r="G11" s="64"/>
    </row>
    <row r="12" customFormat="1" ht="17.25" customHeight="1" spans="1:7">
      <c r="A12" s="21"/>
      <c r="B12" s="55" t="s">
        <v>487</v>
      </c>
      <c r="C12" s="55" t="s">
        <v>294</v>
      </c>
      <c r="D12" s="26" t="s">
        <v>488</v>
      </c>
      <c r="E12" s="64">
        <v>50000</v>
      </c>
      <c r="F12" s="64"/>
      <c r="G12" s="64"/>
    </row>
    <row r="13" customFormat="1" ht="17.25" customHeight="1" spans="1:7">
      <c r="A13" s="21"/>
      <c r="B13" s="55" t="s">
        <v>487</v>
      </c>
      <c r="C13" s="55" t="s">
        <v>296</v>
      </c>
      <c r="D13" s="26" t="s">
        <v>488</v>
      </c>
      <c r="E13" s="64">
        <v>196000</v>
      </c>
      <c r="F13" s="64"/>
      <c r="G13" s="64"/>
    </row>
    <row r="14" customFormat="1" ht="17.25" customHeight="1" spans="1:7">
      <c r="A14" s="21"/>
      <c r="B14" s="55" t="s">
        <v>487</v>
      </c>
      <c r="C14" s="55" t="s">
        <v>298</v>
      </c>
      <c r="D14" s="26" t="s">
        <v>488</v>
      </c>
      <c r="E14" s="64">
        <v>1040000</v>
      </c>
      <c r="F14" s="64"/>
      <c r="G14" s="64"/>
    </row>
    <row r="15" customFormat="1" ht="17.25" customHeight="1" spans="1:7">
      <c r="A15" s="21"/>
      <c r="B15" s="55" t="s">
        <v>487</v>
      </c>
      <c r="C15" s="55" t="s">
        <v>302</v>
      </c>
      <c r="D15" s="26" t="s">
        <v>488</v>
      </c>
      <c r="E15" s="64">
        <v>100000</v>
      </c>
      <c r="F15" s="64"/>
      <c r="G15" s="64"/>
    </row>
    <row r="16" customFormat="1" ht="17.25" customHeight="1" spans="1:7">
      <c r="A16" s="21"/>
      <c r="B16" s="55" t="s">
        <v>489</v>
      </c>
      <c r="C16" s="55" t="s">
        <v>307</v>
      </c>
      <c r="D16" s="26" t="s">
        <v>488</v>
      </c>
      <c r="E16" s="64">
        <v>60000</v>
      </c>
      <c r="F16" s="64"/>
      <c r="G16" s="64"/>
    </row>
    <row r="17" customFormat="1" ht="18.75" customHeight="1" spans="1:7">
      <c r="A17" s="56" t="s">
        <v>53</v>
      </c>
      <c r="B17" s="57"/>
      <c r="C17" s="57"/>
      <c r="D17" s="58"/>
      <c r="E17" s="64">
        <v>1784000</v>
      </c>
      <c r="F17" s="64"/>
      <c r="G17" s="64"/>
    </row>
  </sheetData>
  <mergeCells count="11">
    <mergeCell ref="A3:G3"/>
    <mergeCell ref="A4:F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8" workbookViewId="0">
      <selection activeCell="A7" sqref="A7:A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Format="1" customHeight="1" spans="1:10">
      <c r="A1" s="1"/>
      <c r="B1" s="1"/>
      <c r="C1" s="1"/>
      <c r="D1" s="1"/>
      <c r="E1" s="1"/>
      <c r="F1" s="1"/>
      <c r="G1" s="1"/>
      <c r="H1" s="1"/>
      <c r="I1" s="1"/>
      <c r="J1" s="1"/>
    </row>
    <row r="2" customFormat="1" customHeight="1" spans="1:10">
      <c r="A2" s="2"/>
      <c r="B2" s="2"/>
      <c r="C2" s="2"/>
      <c r="D2" s="2"/>
      <c r="E2" s="2"/>
      <c r="F2" s="2"/>
      <c r="G2" s="2"/>
      <c r="H2" s="2"/>
      <c r="I2" s="2"/>
      <c r="J2" s="36"/>
    </row>
    <row r="3" customFormat="1" ht="41.25" customHeight="1" spans="1:10">
      <c r="A3" s="2" t="str">
        <f>"2025"&amp;"年部门整体支出绩效目标表"</f>
        <v>2025年部门整体支出绩效目标表</v>
      </c>
      <c r="B3" s="3"/>
      <c r="C3" s="3"/>
      <c r="D3" s="3"/>
      <c r="E3" s="3"/>
      <c r="F3" s="3"/>
      <c r="G3" s="3"/>
      <c r="H3" s="3"/>
      <c r="I3" s="3"/>
      <c r="J3" s="3"/>
    </row>
    <row r="4" customFormat="1" ht="17.25" customHeight="1" spans="1:10">
      <c r="A4" s="4" t="str">
        <f>"单位名称："&amp;"昆明市晋宁区工业和科学技术信息化局"</f>
        <v>单位名称：昆明市晋宁区工业和科学技术信息化局</v>
      </c>
      <c r="B4" s="4"/>
      <c r="C4" s="5"/>
      <c r="D4" s="6"/>
      <c r="E4" s="6"/>
      <c r="F4" s="6"/>
      <c r="G4" s="6"/>
      <c r="H4" s="6"/>
      <c r="I4" s="6"/>
      <c r="J4" s="289" t="s">
        <v>0</v>
      </c>
    </row>
    <row r="5" customFormat="1" ht="30" customHeight="1" spans="1:10">
      <c r="A5" s="7" t="s">
        <v>490</v>
      </c>
      <c r="B5" s="8" t="s">
        <v>68</v>
      </c>
      <c r="C5" s="9"/>
      <c r="D5" s="9"/>
      <c r="E5" s="27"/>
      <c r="F5" s="28" t="s">
        <v>491</v>
      </c>
      <c r="G5" s="27"/>
      <c r="H5" s="29" t="s">
        <v>67</v>
      </c>
      <c r="I5" s="9"/>
      <c r="J5" s="27"/>
    </row>
    <row r="6" customFormat="1" ht="32.25" customHeight="1" spans="1:10">
      <c r="A6" s="10" t="s">
        <v>492</v>
      </c>
      <c r="B6" s="11"/>
      <c r="C6" s="11"/>
      <c r="D6" s="11"/>
      <c r="E6" s="11"/>
      <c r="F6" s="11"/>
      <c r="G6" s="11"/>
      <c r="H6" s="11"/>
      <c r="I6" s="37"/>
      <c r="J6" s="38" t="s">
        <v>493</v>
      </c>
    </row>
    <row r="7" customFormat="1" ht="165" customHeight="1" spans="1:10">
      <c r="A7" s="12" t="s">
        <v>494</v>
      </c>
      <c r="B7" s="13" t="s">
        <v>495</v>
      </c>
      <c r="C7" s="14" t="s">
        <v>496</v>
      </c>
      <c r="D7" s="14"/>
      <c r="E7" s="14"/>
      <c r="F7" s="14"/>
      <c r="G7" s="14"/>
      <c r="H7" s="14"/>
      <c r="I7" s="14"/>
      <c r="J7" s="39" t="s">
        <v>497</v>
      </c>
    </row>
    <row r="8" customFormat="1" ht="99.75" customHeight="1" spans="1:10">
      <c r="A8" s="12"/>
      <c r="B8" s="13" t="str">
        <f>"总体绩效目标（"&amp;"2025"&amp;"-"&amp;("2025"+2)&amp;"年期间）"</f>
        <v>总体绩效目标（2025-2027年期间）</v>
      </c>
      <c r="C8" s="14" t="s">
        <v>498</v>
      </c>
      <c r="D8" s="14"/>
      <c r="E8" s="14"/>
      <c r="F8" s="14"/>
      <c r="G8" s="14"/>
      <c r="H8" s="14"/>
      <c r="I8" s="14"/>
      <c r="J8" s="39" t="s">
        <v>499</v>
      </c>
    </row>
    <row r="9" customFormat="1" ht="75" customHeight="1" spans="1:10">
      <c r="A9" s="13" t="s">
        <v>500</v>
      </c>
      <c r="B9" s="15" t="str">
        <f>"预算年度（"&amp;"2025"&amp;"年）绩效目标"</f>
        <v>预算年度（2025年）绩效目标</v>
      </c>
      <c r="C9" s="16" t="s">
        <v>501</v>
      </c>
      <c r="D9" s="16"/>
      <c r="E9" s="16"/>
      <c r="F9" s="16"/>
      <c r="G9" s="16"/>
      <c r="H9" s="16"/>
      <c r="I9" s="16"/>
      <c r="J9" s="40" t="s">
        <v>502</v>
      </c>
    </row>
    <row r="10" customFormat="1" ht="32.25" customHeight="1" spans="1:10">
      <c r="A10" s="17" t="s">
        <v>503</v>
      </c>
      <c r="B10" s="17"/>
      <c r="C10" s="17"/>
      <c r="D10" s="17"/>
      <c r="E10" s="17"/>
      <c r="F10" s="17"/>
      <c r="G10" s="17"/>
      <c r="H10" s="17"/>
      <c r="I10" s="17"/>
      <c r="J10" s="17"/>
    </row>
    <row r="11" customFormat="1" ht="32.25" customHeight="1" spans="1:10">
      <c r="A11" s="13" t="s">
        <v>504</v>
      </c>
      <c r="B11" s="13"/>
      <c r="C11" s="12" t="s">
        <v>505</v>
      </c>
      <c r="D11" s="12"/>
      <c r="E11" s="12"/>
      <c r="F11" s="12"/>
      <c r="G11" s="12"/>
      <c r="H11" s="12" t="s">
        <v>506</v>
      </c>
      <c r="I11" s="12"/>
      <c r="J11" s="12"/>
    </row>
    <row r="12" customFormat="1" ht="32.25" customHeight="1" spans="1:10">
      <c r="A12" s="13"/>
      <c r="B12" s="13"/>
      <c r="C12" s="12"/>
      <c r="D12" s="12"/>
      <c r="E12" s="12"/>
      <c r="F12" s="12"/>
      <c r="G12" s="12"/>
      <c r="H12" s="13" t="s">
        <v>507</v>
      </c>
      <c r="I12" s="13" t="s">
        <v>508</v>
      </c>
      <c r="J12" s="13" t="s">
        <v>509</v>
      </c>
    </row>
    <row r="13" customFormat="1" ht="24" customHeight="1" spans="1:10">
      <c r="A13" s="18" t="s">
        <v>53</v>
      </c>
      <c r="B13" s="19"/>
      <c r="C13" s="19"/>
      <c r="D13" s="19"/>
      <c r="E13" s="19"/>
      <c r="F13" s="19"/>
      <c r="G13" s="30"/>
      <c r="H13" s="31">
        <v>6204552.22</v>
      </c>
      <c r="I13" s="31">
        <v>6194430.33</v>
      </c>
      <c r="J13" s="31">
        <v>10121.89</v>
      </c>
    </row>
    <row r="14" customFormat="1" ht="34.5" customHeight="1" spans="1:10">
      <c r="A14" s="14" t="s">
        <v>510</v>
      </c>
      <c r="B14" s="20"/>
      <c r="C14" s="14" t="s">
        <v>511</v>
      </c>
      <c r="D14" s="20"/>
      <c r="E14" s="20"/>
      <c r="F14" s="20"/>
      <c r="G14" s="20"/>
      <c r="H14" s="32">
        <v>4420552.22</v>
      </c>
      <c r="I14" s="32">
        <v>4410430.33</v>
      </c>
      <c r="J14" s="32">
        <v>10121.89</v>
      </c>
    </row>
    <row r="15" customFormat="1" ht="45" customHeight="1" spans="1:10">
      <c r="A15" s="14" t="s">
        <v>512</v>
      </c>
      <c r="B15" s="21"/>
      <c r="C15" s="14" t="s">
        <v>513</v>
      </c>
      <c r="D15" s="21"/>
      <c r="E15" s="21"/>
      <c r="F15" s="21"/>
      <c r="G15" s="21"/>
      <c r="H15" s="32">
        <v>634000</v>
      </c>
      <c r="I15" s="32">
        <v>634000</v>
      </c>
      <c r="J15" s="32"/>
    </row>
    <row r="16" customFormat="1" ht="34.5" customHeight="1" spans="1:10">
      <c r="A16" s="14" t="s">
        <v>514</v>
      </c>
      <c r="B16" s="21"/>
      <c r="C16" s="14" t="s">
        <v>515</v>
      </c>
      <c r="D16" s="21"/>
      <c r="E16" s="21"/>
      <c r="F16" s="21"/>
      <c r="G16" s="21"/>
      <c r="H16" s="32">
        <v>50000</v>
      </c>
      <c r="I16" s="32">
        <v>50000</v>
      </c>
      <c r="J16" s="32"/>
    </row>
    <row r="17" customFormat="1" ht="34.5" customHeight="1" spans="1:10">
      <c r="A17" s="14" t="s">
        <v>516</v>
      </c>
      <c r="B17" s="21"/>
      <c r="C17" s="14" t="s">
        <v>517</v>
      </c>
      <c r="D17" s="21"/>
      <c r="E17" s="21"/>
      <c r="F17" s="21"/>
      <c r="G17" s="21"/>
      <c r="H17" s="32">
        <v>1100000</v>
      </c>
      <c r="I17" s="32">
        <v>1100000</v>
      </c>
      <c r="J17" s="32"/>
    </row>
    <row r="18" customFormat="1" ht="32.25" customHeight="1" spans="1:10">
      <c r="A18" s="17" t="s">
        <v>518</v>
      </c>
      <c r="B18" s="17"/>
      <c r="C18" s="17"/>
      <c r="D18" s="17"/>
      <c r="E18" s="17"/>
      <c r="F18" s="17"/>
      <c r="G18" s="17"/>
      <c r="H18" s="17"/>
      <c r="I18" s="17"/>
      <c r="J18" s="17"/>
    </row>
    <row r="19" customFormat="1" ht="32.25" customHeight="1" spans="1:10">
      <c r="A19" s="22" t="s">
        <v>519</v>
      </c>
      <c r="B19" s="22"/>
      <c r="C19" s="22"/>
      <c r="D19" s="22"/>
      <c r="E19" s="22"/>
      <c r="F19" s="22"/>
      <c r="G19" s="22"/>
      <c r="H19" s="33" t="s">
        <v>520</v>
      </c>
      <c r="I19" s="41" t="s">
        <v>316</v>
      </c>
      <c r="J19" s="33" t="s">
        <v>521</v>
      </c>
    </row>
    <row r="20" customFormat="1" ht="36" customHeight="1" spans="1:10">
      <c r="A20" s="23" t="s">
        <v>309</v>
      </c>
      <c r="B20" s="23" t="s">
        <v>522</v>
      </c>
      <c r="C20" s="24" t="s">
        <v>311</v>
      </c>
      <c r="D20" s="24" t="s">
        <v>312</v>
      </c>
      <c r="E20" s="24" t="s">
        <v>313</v>
      </c>
      <c r="F20" s="24" t="s">
        <v>314</v>
      </c>
      <c r="G20" s="24" t="s">
        <v>315</v>
      </c>
      <c r="H20" s="34"/>
      <c r="I20" s="34"/>
      <c r="J20" s="34"/>
    </row>
    <row r="21" customFormat="1" ht="32.25" customHeight="1" spans="1:10">
      <c r="A21" s="25" t="s">
        <v>318</v>
      </c>
      <c r="B21" s="25"/>
      <c r="C21" s="26"/>
      <c r="D21" s="25"/>
      <c r="E21" s="25"/>
      <c r="F21" s="25"/>
      <c r="G21" s="25"/>
      <c r="H21" s="35"/>
      <c r="I21" s="16"/>
      <c r="J21" s="35"/>
    </row>
    <row r="22" customFormat="1" ht="32.25" customHeight="1" spans="1:10">
      <c r="A22" s="25"/>
      <c r="B22" s="25" t="s">
        <v>319</v>
      </c>
      <c r="C22" s="26"/>
      <c r="D22" s="25"/>
      <c r="E22" s="25"/>
      <c r="F22" s="25"/>
      <c r="G22" s="25"/>
      <c r="H22" s="35"/>
      <c r="I22" s="16"/>
      <c r="J22" s="35"/>
    </row>
    <row r="23" customFormat="1" ht="42" customHeight="1" spans="1:10">
      <c r="A23" s="25"/>
      <c r="B23" s="25"/>
      <c r="C23" s="26" t="s">
        <v>410</v>
      </c>
      <c r="D23" s="25" t="s">
        <v>321</v>
      </c>
      <c r="E23" s="25" t="s">
        <v>88</v>
      </c>
      <c r="F23" s="25" t="s">
        <v>411</v>
      </c>
      <c r="G23" s="25" t="s">
        <v>323</v>
      </c>
      <c r="H23" s="35" t="s">
        <v>523</v>
      </c>
      <c r="I23" s="16" t="s">
        <v>412</v>
      </c>
      <c r="J23" s="35" t="s">
        <v>524</v>
      </c>
    </row>
    <row r="24" customFormat="1" ht="32.25" customHeight="1" spans="1:10">
      <c r="A24" s="25"/>
      <c r="B24" s="25" t="s">
        <v>325</v>
      </c>
      <c r="C24" s="26"/>
      <c r="D24" s="25"/>
      <c r="E24" s="25"/>
      <c r="F24" s="25"/>
      <c r="G24" s="25"/>
      <c r="H24" s="35"/>
      <c r="I24" s="16"/>
      <c r="J24" s="35"/>
    </row>
    <row r="25" customFormat="1" ht="44" customHeight="1" spans="1:10">
      <c r="A25" s="25"/>
      <c r="B25" s="25"/>
      <c r="C25" s="26" t="s">
        <v>413</v>
      </c>
      <c r="D25" s="25" t="s">
        <v>342</v>
      </c>
      <c r="E25" s="25" t="s">
        <v>357</v>
      </c>
      <c r="F25" s="25" t="s">
        <v>328</v>
      </c>
      <c r="G25" s="25" t="s">
        <v>334</v>
      </c>
      <c r="H25" s="35" t="s">
        <v>524</v>
      </c>
      <c r="I25" s="16" t="s">
        <v>414</v>
      </c>
      <c r="J25" s="35" t="s">
        <v>524</v>
      </c>
    </row>
    <row r="26" customFormat="1" ht="32.25" customHeight="1" spans="1:10">
      <c r="A26" s="25"/>
      <c r="B26" s="25"/>
      <c r="C26" s="26" t="s">
        <v>525</v>
      </c>
      <c r="D26" s="25" t="s">
        <v>342</v>
      </c>
      <c r="E26" s="25" t="s">
        <v>357</v>
      </c>
      <c r="F26" s="25" t="s">
        <v>328</v>
      </c>
      <c r="G26" s="25" t="s">
        <v>334</v>
      </c>
      <c r="H26" s="35" t="s">
        <v>524</v>
      </c>
      <c r="I26" s="16" t="s">
        <v>526</v>
      </c>
      <c r="J26" s="35" t="s">
        <v>524</v>
      </c>
    </row>
    <row r="27" customFormat="1" ht="32.25" customHeight="1" spans="1:10">
      <c r="A27" s="25"/>
      <c r="B27" s="25" t="s">
        <v>330</v>
      </c>
      <c r="C27" s="26"/>
      <c r="D27" s="25"/>
      <c r="E27" s="25"/>
      <c r="F27" s="25"/>
      <c r="G27" s="25"/>
      <c r="H27" s="35"/>
      <c r="I27" s="16"/>
      <c r="J27" s="35"/>
    </row>
    <row r="28" customFormat="1" ht="40" customHeight="1" spans="1:10">
      <c r="A28" s="25"/>
      <c r="B28" s="25"/>
      <c r="C28" s="26" t="s">
        <v>421</v>
      </c>
      <c r="D28" s="25" t="s">
        <v>342</v>
      </c>
      <c r="E28" s="25" t="s">
        <v>357</v>
      </c>
      <c r="F28" s="25" t="s">
        <v>328</v>
      </c>
      <c r="G28" s="25" t="s">
        <v>334</v>
      </c>
      <c r="H28" s="35" t="s">
        <v>524</v>
      </c>
      <c r="I28" s="16" t="s">
        <v>422</v>
      </c>
      <c r="J28" s="35" t="s">
        <v>524</v>
      </c>
    </row>
    <row r="29" customFormat="1" ht="32.25" customHeight="1" spans="1:10">
      <c r="A29" s="25"/>
      <c r="B29" s="25" t="s">
        <v>527</v>
      </c>
      <c r="C29" s="26"/>
      <c r="D29" s="25"/>
      <c r="E29" s="25"/>
      <c r="F29" s="25"/>
      <c r="G29" s="25"/>
      <c r="H29" s="35"/>
      <c r="I29" s="16"/>
      <c r="J29" s="35"/>
    </row>
    <row r="30" customFormat="1" ht="32.25" customHeight="1" spans="1:10">
      <c r="A30" s="25"/>
      <c r="B30" s="25"/>
      <c r="C30" s="26" t="s">
        <v>528</v>
      </c>
      <c r="D30" s="25" t="s">
        <v>332</v>
      </c>
      <c r="E30" s="25" t="s">
        <v>88</v>
      </c>
      <c r="F30" s="25" t="s">
        <v>339</v>
      </c>
      <c r="G30" s="25" t="s">
        <v>334</v>
      </c>
      <c r="H30" s="35" t="s">
        <v>524</v>
      </c>
      <c r="I30" s="16" t="s">
        <v>529</v>
      </c>
      <c r="J30" s="35" t="s">
        <v>524</v>
      </c>
    </row>
    <row r="31" customFormat="1" ht="32.25" customHeight="1" spans="1:10">
      <c r="A31" s="25" t="s">
        <v>335</v>
      </c>
      <c r="B31" s="25"/>
      <c r="C31" s="26"/>
      <c r="D31" s="25"/>
      <c r="E31" s="25"/>
      <c r="F31" s="25"/>
      <c r="G31" s="25"/>
      <c r="H31" s="35"/>
      <c r="I31" s="16"/>
      <c r="J31" s="35"/>
    </row>
    <row r="32" customFormat="1" ht="32.25" customHeight="1" spans="1:10">
      <c r="A32" s="25"/>
      <c r="B32" s="25" t="s">
        <v>340</v>
      </c>
      <c r="C32" s="26"/>
      <c r="D32" s="25"/>
      <c r="E32" s="25"/>
      <c r="F32" s="25"/>
      <c r="G32" s="25"/>
      <c r="H32" s="35"/>
      <c r="I32" s="16"/>
      <c r="J32" s="35"/>
    </row>
    <row r="33" customFormat="1" ht="38" customHeight="1" spans="1:10">
      <c r="A33" s="25"/>
      <c r="B33" s="25"/>
      <c r="C33" s="26" t="s">
        <v>425</v>
      </c>
      <c r="D33" s="25" t="s">
        <v>321</v>
      </c>
      <c r="E33" s="25" t="s">
        <v>428</v>
      </c>
      <c r="F33" s="25" t="s">
        <v>328</v>
      </c>
      <c r="G33" s="25" t="s">
        <v>323</v>
      </c>
      <c r="H33" s="35" t="s">
        <v>524</v>
      </c>
      <c r="I33" s="16" t="s">
        <v>426</v>
      </c>
      <c r="J33" s="35" t="s">
        <v>524</v>
      </c>
    </row>
    <row r="34" customFormat="1" ht="32.25" customHeight="1" spans="1:10">
      <c r="A34" s="25"/>
      <c r="B34" s="25"/>
      <c r="C34" s="26" t="s">
        <v>381</v>
      </c>
      <c r="D34" s="25" t="s">
        <v>321</v>
      </c>
      <c r="E34" s="25" t="s">
        <v>530</v>
      </c>
      <c r="F34" s="25" t="s">
        <v>531</v>
      </c>
      <c r="G34" s="25" t="s">
        <v>323</v>
      </c>
      <c r="H34" s="35" t="s">
        <v>524</v>
      </c>
      <c r="I34" s="16" t="s">
        <v>383</v>
      </c>
      <c r="J34" s="35" t="s">
        <v>524</v>
      </c>
    </row>
    <row r="35" customFormat="1" ht="32.25" customHeight="1" spans="1:10">
      <c r="A35" s="25" t="s">
        <v>347</v>
      </c>
      <c r="B35" s="25"/>
      <c r="C35" s="26"/>
      <c r="D35" s="25"/>
      <c r="E35" s="25"/>
      <c r="F35" s="25"/>
      <c r="G35" s="25"/>
      <c r="H35" s="35"/>
      <c r="I35" s="16"/>
      <c r="J35" s="35"/>
    </row>
    <row r="36" customFormat="1" ht="32.25" customHeight="1" spans="1:10">
      <c r="A36" s="25"/>
      <c r="B36" s="25" t="s">
        <v>348</v>
      </c>
      <c r="C36" s="26"/>
      <c r="D36" s="25"/>
      <c r="E36" s="25"/>
      <c r="F36" s="25"/>
      <c r="G36" s="25"/>
      <c r="H36" s="35"/>
      <c r="I36" s="16"/>
      <c r="J36" s="35"/>
    </row>
    <row r="37" customFormat="1" ht="32.25" customHeight="1" spans="1:10">
      <c r="A37" s="25"/>
      <c r="B37" s="25"/>
      <c r="C37" s="26" t="s">
        <v>427</v>
      </c>
      <c r="D37" s="25" t="s">
        <v>321</v>
      </c>
      <c r="E37" s="25" t="s">
        <v>327</v>
      </c>
      <c r="F37" s="25" t="s">
        <v>328</v>
      </c>
      <c r="G37" s="25" t="s">
        <v>334</v>
      </c>
      <c r="H37" s="35" t="s">
        <v>524</v>
      </c>
      <c r="I37" s="16" t="s">
        <v>429</v>
      </c>
      <c r="J37" s="35" t="s">
        <v>524</v>
      </c>
    </row>
  </sheetData>
  <mergeCells count="28">
    <mergeCell ref="A3:J3"/>
    <mergeCell ref="A4:C4"/>
    <mergeCell ref="B5:E5"/>
    <mergeCell ref="F5:G5"/>
    <mergeCell ref="H5:J5"/>
    <mergeCell ref="A6:I6"/>
    <mergeCell ref="C7:I7"/>
    <mergeCell ref="C8:I8"/>
    <mergeCell ref="C9:I9"/>
    <mergeCell ref="A10:J10"/>
    <mergeCell ref="H11:J11"/>
    <mergeCell ref="A13:G13"/>
    <mergeCell ref="A14:B14"/>
    <mergeCell ref="C14:G14"/>
    <mergeCell ref="A15:B15"/>
    <mergeCell ref="C15:G15"/>
    <mergeCell ref="A16:B16"/>
    <mergeCell ref="C16:G16"/>
    <mergeCell ref="A17:B17"/>
    <mergeCell ref="C17:G17"/>
    <mergeCell ref="A18:J18"/>
    <mergeCell ref="A19:G19"/>
    <mergeCell ref="A7:A8"/>
    <mergeCell ref="H19:H20"/>
    <mergeCell ref="I19:I20"/>
    <mergeCell ref="J19:J20"/>
    <mergeCell ref="A11:B12"/>
    <mergeCell ref="C11:G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GridLines="0" showZeros="0" workbookViewId="0">
      <pane ySplit="1" topLeftCell="A2" activePane="bottomLeft" state="frozen"/>
      <selection/>
      <selection pane="bottomLeft" activeCell="B19" sqref="B19"/>
    </sheetView>
  </sheetViews>
  <sheetFormatPr defaultColWidth="8.425" defaultRowHeight="12.75" customHeight="1"/>
  <cols>
    <col min="1" max="1" width="26.575" customWidth="1"/>
    <col min="2" max="2" width="39.7083333333333" customWidth="1"/>
    <col min="3" max="3" width="20.2833333333333" customWidth="1"/>
    <col min="4" max="5" width="20.7083333333333" customWidth="1"/>
    <col min="6" max="6" width="19.1416666666667" customWidth="1"/>
    <col min="7" max="7" width="24.575" customWidth="1"/>
    <col min="8" max="8" width="20.425" customWidth="1"/>
    <col min="9" max="9" width="22.7083333333333" customWidth="1"/>
    <col min="10" max="10" width="25" customWidth="1"/>
    <col min="11" max="11" width="20.2833333333333" customWidth="1"/>
    <col min="12" max="12" width="20.575" customWidth="1"/>
    <col min="13" max="13" width="25.7083333333333" customWidth="1"/>
    <col min="14" max="14" width="19" customWidth="1"/>
    <col min="15" max="16" width="23.85" customWidth="1"/>
    <col min="17" max="17" width="24.1416666666667" customWidth="1"/>
    <col min="18" max="18" width="27.575" customWidth="1"/>
    <col min="19" max="19" width="21.1416666666667" customWidth="1"/>
    <col min="20" max="20" width="32.425" customWidth="1"/>
  </cols>
  <sheetData>
    <row r="1" customFormat="1" customHeight="1" spans="1:20">
      <c r="A1" s="1"/>
      <c r="B1" s="1"/>
      <c r="C1" s="1"/>
      <c r="D1" s="1"/>
      <c r="E1" s="1"/>
      <c r="F1" s="1"/>
      <c r="G1" s="1"/>
      <c r="H1" s="1"/>
      <c r="I1" s="1"/>
      <c r="J1" s="1"/>
      <c r="K1" s="1"/>
      <c r="L1" s="1"/>
      <c r="M1" s="1"/>
      <c r="N1" s="1"/>
      <c r="O1" s="1"/>
      <c r="P1" s="1"/>
      <c r="Q1" s="1"/>
      <c r="R1" s="1"/>
      <c r="S1" s="1"/>
      <c r="T1" s="1"/>
    </row>
    <row r="2" customFormat="1" ht="17.25" customHeight="1" spans="1:1">
      <c r="A2" s="241"/>
    </row>
    <row r="3" customFormat="1" ht="41.25" customHeight="1" spans="1:1">
      <c r="A3" s="260" t="str">
        <f>"2025"&amp;"年部门收入预算表"</f>
        <v>2025年部门收入预算表</v>
      </c>
    </row>
    <row r="4" customFormat="1" ht="17.25" customHeight="1" spans="1:20">
      <c r="A4" s="240" t="str">
        <f>"单位名称："&amp;"昆明市晋宁区工业和科学技术信息化局"</f>
        <v>单位名称：昆明市晋宁区工业和科学技术信息化局</v>
      </c>
      <c r="B4" s="276"/>
      <c r="C4" s="259"/>
      <c r="D4" s="277"/>
      <c r="E4" s="277"/>
      <c r="F4" s="277"/>
      <c r="G4" s="277"/>
      <c r="H4" s="277"/>
      <c r="I4" s="277"/>
      <c r="J4" s="277"/>
      <c r="K4" s="277"/>
      <c r="L4" s="277"/>
      <c r="M4" s="277"/>
      <c r="N4" s="277"/>
      <c r="O4" s="277"/>
      <c r="P4" s="277"/>
      <c r="Q4" s="277"/>
      <c r="R4" s="277"/>
      <c r="S4" s="277"/>
      <c r="T4" s="283" t="s">
        <v>0</v>
      </c>
    </row>
    <row r="5" customFormat="1" ht="21.75" customHeight="1" spans="1:20">
      <c r="A5" s="242" t="s">
        <v>51</v>
      </c>
      <c r="B5" s="242" t="s">
        <v>52</v>
      </c>
      <c r="C5" s="242" t="s">
        <v>53</v>
      </c>
      <c r="D5" s="242" t="s">
        <v>54</v>
      </c>
      <c r="E5" s="242"/>
      <c r="F5" s="242"/>
      <c r="G5" s="242"/>
      <c r="H5" s="242"/>
      <c r="I5" s="213"/>
      <c r="J5" s="242"/>
      <c r="K5" s="242"/>
      <c r="L5" s="242"/>
      <c r="M5" s="242"/>
      <c r="N5" s="242"/>
      <c r="O5" s="242" t="s">
        <v>44</v>
      </c>
      <c r="P5" s="242"/>
      <c r="Q5" s="242"/>
      <c r="R5" s="242"/>
      <c r="S5" s="242"/>
      <c r="T5" s="242"/>
    </row>
    <row r="6" customFormat="1" ht="27" customHeight="1" spans="1:20">
      <c r="A6" s="242"/>
      <c r="B6" s="242"/>
      <c r="C6" s="242"/>
      <c r="D6" s="242" t="s">
        <v>55</v>
      </c>
      <c r="E6" s="242" t="s">
        <v>56</v>
      </c>
      <c r="F6" s="242" t="s">
        <v>57</v>
      </c>
      <c r="G6" s="242" t="s">
        <v>58</v>
      </c>
      <c r="H6" s="242" t="s">
        <v>59</v>
      </c>
      <c r="I6" s="213" t="s">
        <v>60</v>
      </c>
      <c r="J6" s="242"/>
      <c r="K6" s="242"/>
      <c r="L6" s="242"/>
      <c r="M6" s="242"/>
      <c r="N6" s="242"/>
      <c r="O6" s="242" t="s">
        <v>55</v>
      </c>
      <c r="P6" s="242" t="s">
        <v>56</v>
      </c>
      <c r="Q6" s="242" t="s">
        <v>57</v>
      </c>
      <c r="R6" s="242" t="s">
        <v>58</v>
      </c>
      <c r="S6" s="242" t="s">
        <v>59</v>
      </c>
      <c r="T6" s="242" t="s">
        <v>60</v>
      </c>
    </row>
    <row r="7" customFormat="1" ht="30" customHeight="1" spans="1:20">
      <c r="A7" s="30"/>
      <c r="B7" s="30"/>
      <c r="C7" s="278"/>
      <c r="D7" s="278"/>
      <c r="E7" s="278"/>
      <c r="F7" s="278"/>
      <c r="G7" s="278"/>
      <c r="H7" s="278"/>
      <c r="I7" s="214" t="s">
        <v>55</v>
      </c>
      <c r="J7" s="242" t="s">
        <v>61</v>
      </c>
      <c r="K7" s="242" t="s">
        <v>62</v>
      </c>
      <c r="L7" s="242" t="s">
        <v>63</v>
      </c>
      <c r="M7" s="242" t="s">
        <v>64</v>
      </c>
      <c r="N7" s="242" t="s">
        <v>65</v>
      </c>
      <c r="O7" s="282"/>
      <c r="P7" s="282"/>
      <c r="Q7" s="282"/>
      <c r="R7" s="282"/>
      <c r="S7" s="282"/>
      <c r="T7" s="278"/>
    </row>
    <row r="8" customFormat="1" ht="15" customHeight="1" spans="1:20">
      <c r="A8" s="279">
        <v>1</v>
      </c>
      <c r="B8" s="279">
        <v>2</v>
      </c>
      <c r="C8" s="279">
        <v>3</v>
      </c>
      <c r="D8" s="279">
        <v>4</v>
      </c>
      <c r="E8" s="279">
        <v>5</v>
      </c>
      <c r="F8" s="279">
        <v>6</v>
      </c>
      <c r="G8" s="279">
        <v>7</v>
      </c>
      <c r="H8" s="279">
        <v>8</v>
      </c>
      <c r="I8" s="214">
        <v>9</v>
      </c>
      <c r="J8" s="279">
        <v>10</v>
      </c>
      <c r="K8" s="279">
        <v>11</v>
      </c>
      <c r="L8" s="279">
        <v>12</v>
      </c>
      <c r="M8" s="279">
        <v>13</v>
      </c>
      <c r="N8" s="279">
        <v>14</v>
      </c>
      <c r="O8" s="279">
        <v>15</v>
      </c>
      <c r="P8" s="279">
        <v>16</v>
      </c>
      <c r="Q8" s="279">
        <v>17</v>
      </c>
      <c r="R8" s="279">
        <v>18</v>
      </c>
      <c r="S8" s="279">
        <v>19</v>
      </c>
      <c r="T8" s="279">
        <v>20</v>
      </c>
    </row>
    <row r="9" customFormat="1" ht="18" customHeight="1" spans="1:20">
      <c r="A9" s="26" t="s">
        <v>66</v>
      </c>
      <c r="B9" s="26" t="s">
        <v>67</v>
      </c>
      <c r="C9" s="31">
        <v>6204552.22</v>
      </c>
      <c r="D9" s="31">
        <v>6204552.22</v>
      </c>
      <c r="E9" s="31">
        <v>6194430.33</v>
      </c>
      <c r="F9" s="31"/>
      <c r="G9" s="31"/>
      <c r="H9" s="31"/>
      <c r="I9" s="31">
        <v>10121.89</v>
      </c>
      <c r="J9" s="31"/>
      <c r="K9" s="31"/>
      <c r="L9" s="31">
        <v>10121.89</v>
      </c>
      <c r="M9" s="31"/>
      <c r="N9" s="31"/>
      <c r="O9" s="31"/>
      <c r="P9" s="31"/>
      <c r="Q9" s="31"/>
      <c r="R9" s="31"/>
      <c r="S9" s="31"/>
      <c r="T9" s="31"/>
    </row>
    <row r="10" customFormat="1" ht="18" customHeight="1" spans="1:20">
      <c r="A10" s="280" t="s">
        <v>68</v>
      </c>
      <c r="B10" s="280" t="s">
        <v>67</v>
      </c>
      <c r="C10" s="31">
        <v>6204552.22</v>
      </c>
      <c r="D10" s="31">
        <v>6204552.22</v>
      </c>
      <c r="E10" s="31">
        <v>6194430.33</v>
      </c>
      <c r="F10" s="31"/>
      <c r="G10" s="31"/>
      <c r="H10" s="31"/>
      <c r="I10" s="31">
        <v>10121.89</v>
      </c>
      <c r="J10" s="31"/>
      <c r="K10" s="31"/>
      <c r="L10" s="31">
        <v>10121.89</v>
      </c>
      <c r="M10" s="31"/>
      <c r="N10" s="31"/>
      <c r="O10" s="31"/>
      <c r="P10" s="31"/>
      <c r="Q10" s="31"/>
      <c r="R10" s="31"/>
      <c r="S10" s="31"/>
      <c r="T10" s="31"/>
    </row>
    <row r="11" customFormat="1" ht="18" customHeight="1" spans="1:20">
      <c r="A11" s="281" t="s">
        <v>53</v>
      </c>
      <c r="B11" s="281"/>
      <c r="C11" s="31">
        <v>6204552.22</v>
      </c>
      <c r="D11" s="31">
        <v>6204552.22</v>
      </c>
      <c r="E11" s="31">
        <v>6194430.33</v>
      </c>
      <c r="F11" s="31"/>
      <c r="G11" s="31"/>
      <c r="H11" s="31"/>
      <c r="I11" s="31">
        <v>10121.89</v>
      </c>
      <c r="J11" s="31"/>
      <c r="K11" s="31"/>
      <c r="L11" s="31">
        <v>10121.89</v>
      </c>
      <c r="M11" s="31"/>
      <c r="N11" s="31"/>
      <c r="O11" s="31"/>
      <c r="P11" s="31"/>
      <c r="Q11" s="31"/>
      <c r="R11" s="31"/>
      <c r="S11" s="31"/>
      <c r="T11" s="31"/>
    </row>
  </sheetData>
  <mergeCells count="21">
    <mergeCell ref="A2:T2"/>
    <mergeCell ref="A3:T3"/>
    <mergeCell ref="A4:B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GridLines="0" showZeros="0" workbookViewId="0">
      <pane ySplit="1" topLeftCell="A2" activePane="bottomLeft" state="frozen"/>
      <selection/>
      <selection pane="bottomLeft" activeCell="B15" sqref="B15"/>
    </sheetView>
  </sheetViews>
  <sheetFormatPr defaultColWidth="14" defaultRowHeight="12.75" customHeight="1"/>
  <cols>
    <col min="1" max="1" width="14.85" customWidth="1"/>
    <col min="2" max="2" width="28.85" customWidth="1"/>
    <col min="3" max="3" width="19.2833333333333" customWidth="1"/>
    <col min="4" max="4" width="20.2833333333333" customWidth="1"/>
    <col min="5" max="5" width="17" customWidth="1"/>
    <col min="6" max="6" width="22" customWidth="1"/>
    <col min="7" max="7" width="16" customWidth="1"/>
    <col min="8" max="8" width="16.2833333333333" customWidth="1"/>
    <col min="9" max="9" width="15.7083333333333" customWidth="1"/>
    <col min="10" max="10" width="18.575" customWidth="1"/>
    <col min="11" max="11" width="16.7083333333333" customWidth="1"/>
    <col min="12" max="12" width="16.2833333333333" customWidth="1"/>
  </cols>
  <sheetData>
    <row r="1" customFormat="1" customHeight="1" spans="1:15">
      <c r="A1" s="1"/>
      <c r="B1" s="1"/>
      <c r="C1" s="1"/>
      <c r="D1" s="1"/>
      <c r="E1" s="1"/>
      <c r="F1" s="1"/>
      <c r="G1" s="1"/>
      <c r="H1" s="1"/>
      <c r="I1" s="1"/>
      <c r="J1" s="1"/>
      <c r="K1" s="1"/>
      <c r="L1" s="1"/>
      <c r="M1" s="1"/>
      <c r="N1" s="1"/>
      <c r="O1" s="1"/>
    </row>
    <row r="2" customFormat="1" ht="17.25" customHeight="1" spans="1:1">
      <c r="A2" s="259"/>
    </row>
    <row r="3" customFormat="1" ht="41.25" customHeight="1" spans="1:1">
      <c r="A3" s="260" t="str">
        <f>"2025"&amp;"年部门支出预算表"</f>
        <v>2025年部门支出预算表</v>
      </c>
    </row>
    <row r="4" customFormat="1" ht="17.25" customHeight="1" spans="1:15">
      <c r="A4" s="240" t="str">
        <f>"单位名称："&amp;"昆明市晋宁区工业和科学技术信息化局"</f>
        <v>单位名称：昆明市晋宁区工业和科学技术信息化局</v>
      </c>
      <c r="O4" s="259" t="s">
        <v>0</v>
      </c>
    </row>
    <row r="5" customFormat="1" ht="27" customHeight="1" spans="1:15">
      <c r="A5" s="38" t="s">
        <v>69</v>
      </c>
      <c r="B5" s="38" t="s">
        <v>70</v>
      </c>
      <c r="C5" s="38" t="s">
        <v>53</v>
      </c>
      <c r="D5" s="212" t="s">
        <v>56</v>
      </c>
      <c r="E5" s="212"/>
      <c r="F5" s="212"/>
      <c r="G5" s="212" t="s">
        <v>57</v>
      </c>
      <c r="H5" s="212" t="s">
        <v>58</v>
      </c>
      <c r="I5" s="212" t="s">
        <v>71</v>
      </c>
      <c r="J5" s="212" t="s">
        <v>60</v>
      </c>
      <c r="K5" s="212"/>
      <c r="L5" s="212"/>
      <c r="M5" s="212"/>
      <c r="N5" s="12"/>
      <c r="O5" s="12"/>
    </row>
    <row r="6" customFormat="1" ht="42" customHeight="1" spans="1:15">
      <c r="A6" s="271"/>
      <c r="B6" s="271"/>
      <c r="C6" s="212"/>
      <c r="D6" s="212" t="s">
        <v>55</v>
      </c>
      <c r="E6" s="212" t="s">
        <v>72</v>
      </c>
      <c r="F6" s="212" t="s">
        <v>73</v>
      </c>
      <c r="G6" s="212"/>
      <c r="H6" s="212"/>
      <c r="I6" s="236"/>
      <c r="J6" s="212" t="s">
        <v>55</v>
      </c>
      <c r="K6" s="236" t="s">
        <v>74</v>
      </c>
      <c r="L6" s="236" t="s">
        <v>75</v>
      </c>
      <c r="M6" s="236" t="s">
        <v>76</v>
      </c>
      <c r="N6" s="236" t="s">
        <v>77</v>
      </c>
      <c r="O6" s="236" t="s">
        <v>78</v>
      </c>
    </row>
    <row r="7" customFormat="1" ht="18" customHeight="1" spans="1:15">
      <c r="A7" s="272" t="s">
        <v>79</v>
      </c>
      <c r="B7" s="272" t="s">
        <v>80</v>
      </c>
      <c r="C7" s="272" t="s">
        <v>81</v>
      </c>
      <c r="D7" s="247" t="s">
        <v>82</v>
      </c>
      <c r="E7" s="247" t="s">
        <v>83</v>
      </c>
      <c r="F7" s="247" t="s">
        <v>84</v>
      </c>
      <c r="G7" s="247" t="s">
        <v>85</v>
      </c>
      <c r="H7" s="247" t="s">
        <v>86</v>
      </c>
      <c r="I7" s="247" t="s">
        <v>87</v>
      </c>
      <c r="J7" s="247" t="s">
        <v>88</v>
      </c>
      <c r="K7" s="247" t="s">
        <v>89</v>
      </c>
      <c r="L7" s="247" t="s">
        <v>90</v>
      </c>
      <c r="M7" s="247" t="s">
        <v>91</v>
      </c>
      <c r="N7" s="272" t="s">
        <v>92</v>
      </c>
      <c r="O7" s="247" t="s">
        <v>93</v>
      </c>
    </row>
    <row r="8" customFormat="1" ht="21" customHeight="1" spans="1:15">
      <c r="A8" s="273" t="s">
        <v>94</v>
      </c>
      <c r="B8" s="273" t="s">
        <v>95</v>
      </c>
      <c r="C8" s="32">
        <v>100000</v>
      </c>
      <c r="D8" s="31">
        <v>100000</v>
      </c>
      <c r="E8" s="31"/>
      <c r="F8" s="31">
        <v>100000</v>
      </c>
      <c r="G8" s="31"/>
      <c r="H8" s="31"/>
      <c r="I8" s="31"/>
      <c r="J8" s="31"/>
      <c r="K8" s="31"/>
      <c r="L8" s="31"/>
      <c r="M8" s="31"/>
      <c r="N8" s="32"/>
      <c r="O8" s="32"/>
    </row>
    <row r="9" customFormat="1" ht="21" customHeight="1" spans="1:15">
      <c r="A9" s="274" t="s">
        <v>96</v>
      </c>
      <c r="B9" s="274" t="s">
        <v>97</v>
      </c>
      <c r="C9" s="32">
        <v>100000</v>
      </c>
      <c r="D9" s="31">
        <v>100000</v>
      </c>
      <c r="E9" s="31"/>
      <c r="F9" s="31">
        <v>100000</v>
      </c>
      <c r="G9" s="31"/>
      <c r="H9" s="31"/>
      <c r="I9" s="31"/>
      <c r="J9" s="31"/>
      <c r="K9" s="31"/>
      <c r="L9" s="31"/>
      <c r="M9" s="31"/>
      <c r="N9" s="32"/>
      <c r="O9" s="32"/>
    </row>
    <row r="10" customFormat="1" ht="21" customHeight="1" spans="1:15">
      <c r="A10" s="275" t="s">
        <v>98</v>
      </c>
      <c r="B10" s="275" t="s">
        <v>99</v>
      </c>
      <c r="C10" s="32">
        <v>100000</v>
      </c>
      <c r="D10" s="31">
        <v>100000</v>
      </c>
      <c r="E10" s="31"/>
      <c r="F10" s="31">
        <v>100000</v>
      </c>
      <c r="G10" s="31"/>
      <c r="H10" s="31"/>
      <c r="I10" s="31"/>
      <c r="J10" s="31"/>
      <c r="K10" s="31"/>
      <c r="L10" s="31"/>
      <c r="M10" s="31"/>
      <c r="N10" s="32"/>
      <c r="O10" s="32"/>
    </row>
    <row r="11" customFormat="1" ht="21" customHeight="1" spans="1:15">
      <c r="A11" s="273" t="s">
        <v>100</v>
      </c>
      <c r="B11" s="273" t="s">
        <v>101</v>
      </c>
      <c r="C11" s="32">
        <v>3883885.28</v>
      </c>
      <c r="D11" s="31">
        <v>3873763.39</v>
      </c>
      <c r="E11" s="31">
        <v>3289763.39</v>
      </c>
      <c r="F11" s="31">
        <v>584000</v>
      </c>
      <c r="G11" s="31"/>
      <c r="H11" s="31"/>
      <c r="I11" s="31"/>
      <c r="J11" s="31">
        <v>10121.89</v>
      </c>
      <c r="K11" s="31"/>
      <c r="L11" s="31"/>
      <c r="M11" s="31">
        <v>10121.89</v>
      </c>
      <c r="N11" s="32"/>
      <c r="O11" s="32"/>
    </row>
    <row r="12" customFormat="1" ht="21" customHeight="1" spans="1:15">
      <c r="A12" s="274" t="s">
        <v>102</v>
      </c>
      <c r="B12" s="274" t="s">
        <v>103</v>
      </c>
      <c r="C12" s="32">
        <v>3005835.97</v>
      </c>
      <c r="D12" s="31">
        <v>2995714.08</v>
      </c>
      <c r="E12" s="31">
        <v>2607714.08</v>
      </c>
      <c r="F12" s="31">
        <v>388000</v>
      </c>
      <c r="G12" s="31"/>
      <c r="H12" s="31"/>
      <c r="I12" s="31"/>
      <c r="J12" s="31">
        <v>10121.89</v>
      </c>
      <c r="K12" s="31"/>
      <c r="L12" s="31"/>
      <c r="M12" s="31">
        <v>10121.89</v>
      </c>
      <c r="N12" s="32"/>
      <c r="O12" s="32"/>
    </row>
    <row r="13" customFormat="1" ht="21" customHeight="1" spans="1:15">
      <c r="A13" s="275" t="s">
        <v>104</v>
      </c>
      <c r="B13" s="275" t="s">
        <v>105</v>
      </c>
      <c r="C13" s="32">
        <v>2617835.97</v>
      </c>
      <c r="D13" s="31">
        <v>2607714.08</v>
      </c>
      <c r="E13" s="31">
        <v>2607714.08</v>
      </c>
      <c r="F13" s="31"/>
      <c r="G13" s="31"/>
      <c r="H13" s="31"/>
      <c r="I13" s="31"/>
      <c r="J13" s="31">
        <v>10121.89</v>
      </c>
      <c r="K13" s="31"/>
      <c r="L13" s="31"/>
      <c r="M13" s="31">
        <v>10121.89</v>
      </c>
      <c r="N13" s="32"/>
      <c r="O13" s="32"/>
    </row>
    <row r="14" customFormat="1" ht="21" customHeight="1" spans="1:15">
      <c r="A14" s="275" t="s">
        <v>106</v>
      </c>
      <c r="B14" s="275" t="s">
        <v>107</v>
      </c>
      <c r="C14" s="32">
        <v>388000</v>
      </c>
      <c r="D14" s="31">
        <v>388000</v>
      </c>
      <c r="E14" s="31"/>
      <c r="F14" s="31">
        <v>388000</v>
      </c>
      <c r="G14" s="31"/>
      <c r="H14" s="31"/>
      <c r="I14" s="31"/>
      <c r="J14" s="31"/>
      <c r="K14" s="31"/>
      <c r="L14" s="31"/>
      <c r="M14" s="31"/>
      <c r="N14" s="32"/>
      <c r="O14" s="32"/>
    </row>
    <row r="15" customFormat="1" ht="21" customHeight="1" spans="1:15">
      <c r="A15" s="274" t="s">
        <v>108</v>
      </c>
      <c r="B15" s="274" t="s">
        <v>109</v>
      </c>
      <c r="C15" s="32">
        <v>682049.31</v>
      </c>
      <c r="D15" s="31">
        <v>682049.31</v>
      </c>
      <c r="E15" s="31">
        <v>682049.31</v>
      </c>
      <c r="F15" s="31"/>
      <c r="G15" s="31"/>
      <c r="H15" s="31"/>
      <c r="I15" s="31"/>
      <c r="J15" s="31"/>
      <c r="K15" s="31"/>
      <c r="L15" s="31"/>
      <c r="M15" s="31"/>
      <c r="N15" s="32"/>
      <c r="O15" s="32"/>
    </row>
    <row r="16" customFormat="1" ht="21" customHeight="1" spans="1:15">
      <c r="A16" s="275" t="s">
        <v>110</v>
      </c>
      <c r="B16" s="275" t="s">
        <v>111</v>
      </c>
      <c r="C16" s="32">
        <v>682049.31</v>
      </c>
      <c r="D16" s="31">
        <v>682049.31</v>
      </c>
      <c r="E16" s="31">
        <v>682049.31</v>
      </c>
      <c r="F16" s="31"/>
      <c r="G16" s="31"/>
      <c r="H16" s="31"/>
      <c r="I16" s="31"/>
      <c r="J16" s="31"/>
      <c r="K16" s="31"/>
      <c r="L16" s="31"/>
      <c r="M16" s="31"/>
      <c r="N16" s="32"/>
      <c r="O16" s="32"/>
    </row>
    <row r="17" customFormat="1" ht="21" customHeight="1" spans="1:15">
      <c r="A17" s="274" t="s">
        <v>112</v>
      </c>
      <c r="B17" s="274" t="s">
        <v>113</v>
      </c>
      <c r="C17" s="32">
        <v>196000</v>
      </c>
      <c r="D17" s="31">
        <v>196000</v>
      </c>
      <c r="E17" s="31"/>
      <c r="F17" s="31">
        <v>196000</v>
      </c>
      <c r="G17" s="31"/>
      <c r="H17" s="31"/>
      <c r="I17" s="31"/>
      <c r="J17" s="31"/>
      <c r="K17" s="31"/>
      <c r="L17" s="31"/>
      <c r="M17" s="31"/>
      <c r="N17" s="32"/>
      <c r="O17" s="32"/>
    </row>
    <row r="18" customFormat="1" ht="21" customHeight="1" spans="1:15">
      <c r="A18" s="275" t="s">
        <v>114</v>
      </c>
      <c r="B18" s="275" t="s">
        <v>113</v>
      </c>
      <c r="C18" s="32">
        <v>196000</v>
      </c>
      <c r="D18" s="31">
        <v>196000</v>
      </c>
      <c r="E18" s="31"/>
      <c r="F18" s="31">
        <v>196000</v>
      </c>
      <c r="G18" s="31"/>
      <c r="H18" s="31"/>
      <c r="I18" s="31"/>
      <c r="J18" s="31"/>
      <c r="K18" s="31"/>
      <c r="L18" s="31"/>
      <c r="M18" s="31"/>
      <c r="N18" s="32"/>
      <c r="O18" s="32"/>
    </row>
    <row r="19" customFormat="1" ht="21" customHeight="1" spans="1:15">
      <c r="A19" s="273" t="s">
        <v>115</v>
      </c>
      <c r="B19" s="273" t="s">
        <v>116</v>
      </c>
      <c r="C19" s="32">
        <v>483522</v>
      </c>
      <c r="D19" s="31">
        <v>483522</v>
      </c>
      <c r="E19" s="31">
        <v>483522</v>
      </c>
      <c r="F19" s="31"/>
      <c r="G19" s="31"/>
      <c r="H19" s="31"/>
      <c r="I19" s="31"/>
      <c r="J19" s="31"/>
      <c r="K19" s="31"/>
      <c r="L19" s="31"/>
      <c r="M19" s="31"/>
      <c r="N19" s="32"/>
      <c r="O19" s="32"/>
    </row>
    <row r="20" customFormat="1" ht="21" customHeight="1" spans="1:15">
      <c r="A20" s="274" t="s">
        <v>117</v>
      </c>
      <c r="B20" s="274" t="s">
        <v>118</v>
      </c>
      <c r="C20" s="32">
        <v>472056</v>
      </c>
      <c r="D20" s="31">
        <v>472056</v>
      </c>
      <c r="E20" s="31">
        <v>472056</v>
      </c>
      <c r="F20" s="31"/>
      <c r="G20" s="31"/>
      <c r="H20" s="31"/>
      <c r="I20" s="31"/>
      <c r="J20" s="31"/>
      <c r="K20" s="31"/>
      <c r="L20" s="31"/>
      <c r="M20" s="31"/>
      <c r="N20" s="32"/>
      <c r="O20" s="32"/>
    </row>
    <row r="21" customFormat="1" ht="21" customHeight="1" spans="1:15">
      <c r="A21" s="275" t="s">
        <v>119</v>
      </c>
      <c r="B21" s="275" t="s">
        <v>120</v>
      </c>
      <c r="C21" s="32">
        <v>153000</v>
      </c>
      <c r="D21" s="31">
        <v>153000</v>
      </c>
      <c r="E21" s="31">
        <v>153000</v>
      </c>
      <c r="F21" s="31"/>
      <c r="G21" s="31"/>
      <c r="H21" s="31"/>
      <c r="I21" s="31"/>
      <c r="J21" s="31"/>
      <c r="K21" s="31"/>
      <c r="L21" s="31"/>
      <c r="M21" s="31"/>
      <c r="N21" s="32"/>
      <c r="O21" s="32"/>
    </row>
    <row r="22" customFormat="1" ht="21" customHeight="1" spans="1:15">
      <c r="A22" s="275" t="s">
        <v>121</v>
      </c>
      <c r="B22" s="275" t="s">
        <v>122</v>
      </c>
      <c r="C22" s="32">
        <v>319056</v>
      </c>
      <c r="D22" s="31">
        <v>319056</v>
      </c>
      <c r="E22" s="31">
        <v>319056</v>
      </c>
      <c r="F22" s="31"/>
      <c r="G22" s="31"/>
      <c r="H22" s="31"/>
      <c r="I22" s="31"/>
      <c r="J22" s="31"/>
      <c r="K22" s="31"/>
      <c r="L22" s="31"/>
      <c r="M22" s="31"/>
      <c r="N22" s="32"/>
      <c r="O22" s="32"/>
    </row>
    <row r="23" customFormat="1" ht="21" customHeight="1" spans="1:15">
      <c r="A23" s="274" t="s">
        <v>123</v>
      </c>
      <c r="B23" s="274" t="s">
        <v>124</v>
      </c>
      <c r="C23" s="32">
        <v>11466</v>
      </c>
      <c r="D23" s="31">
        <v>11466</v>
      </c>
      <c r="E23" s="31">
        <v>11466</v>
      </c>
      <c r="F23" s="31"/>
      <c r="G23" s="31"/>
      <c r="H23" s="31"/>
      <c r="I23" s="31"/>
      <c r="J23" s="31"/>
      <c r="K23" s="31"/>
      <c r="L23" s="31"/>
      <c r="M23" s="31"/>
      <c r="N23" s="32"/>
      <c r="O23" s="32"/>
    </row>
    <row r="24" customFormat="1" ht="21" customHeight="1" spans="1:15">
      <c r="A24" s="275" t="s">
        <v>125</v>
      </c>
      <c r="B24" s="275" t="s">
        <v>126</v>
      </c>
      <c r="C24" s="32">
        <v>11466</v>
      </c>
      <c r="D24" s="31">
        <v>11466</v>
      </c>
      <c r="E24" s="31">
        <v>11466</v>
      </c>
      <c r="F24" s="31"/>
      <c r="G24" s="31"/>
      <c r="H24" s="31"/>
      <c r="I24" s="31"/>
      <c r="J24" s="31"/>
      <c r="K24" s="31"/>
      <c r="L24" s="31"/>
      <c r="M24" s="31"/>
      <c r="N24" s="32"/>
      <c r="O24" s="32"/>
    </row>
    <row r="25" customFormat="1" ht="21" customHeight="1" spans="1:15">
      <c r="A25" s="273" t="s">
        <v>127</v>
      </c>
      <c r="B25" s="273" t="s">
        <v>128</v>
      </c>
      <c r="C25" s="32">
        <v>305416.94</v>
      </c>
      <c r="D25" s="31">
        <v>305416.94</v>
      </c>
      <c r="E25" s="31">
        <v>305416.94</v>
      </c>
      <c r="F25" s="31"/>
      <c r="G25" s="31"/>
      <c r="H25" s="31"/>
      <c r="I25" s="31"/>
      <c r="J25" s="31"/>
      <c r="K25" s="31"/>
      <c r="L25" s="31"/>
      <c r="M25" s="31"/>
      <c r="N25" s="32"/>
      <c r="O25" s="32"/>
    </row>
    <row r="26" customFormat="1" ht="21" customHeight="1" spans="1:15">
      <c r="A26" s="274" t="s">
        <v>129</v>
      </c>
      <c r="B26" s="274" t="s">
        <v>130</v>
      </c>
      <c r="C26" s="32">
        <v>305416.94</v>
      </c>
      <c r="D26" s="31">
        <v>305416.94</v>
      </c>
      <c r="E26" s="31">
        <v>305416.94</v>
      </c>
      <c r="F26" s="31"/>
      <c r="G26" s="31"/>
      <c r="H26" s="31"/>
      <c r="I26" s="31"/>
      <c r="J26" s="31"/>
      <c r="K26" s="31"/>
      <c r="L26" s="31"/>
      <c r="M26" s="31"/>
      <c r="N26" s="32"/>
      <c r="O26" s="32"/>
    </row>
    <row r="27" customFormat="1" ht="21" customHeight="1" spans="1:15">
      <c r="A27" s="275" t="s">
        <v>131</v>
      </c>
      <c r="B27" s="275" t="s">
        <v>132</v>
      </c>
      <c r="C27" s="32">
        <v>112467.88</v>
      </c>
      <c r="D27" s="31">
        <v>112467.88</v>
      </c>
      <c r="E27" s="31">
        <v>112467.88</v>
      </c>
      <c r="F27" s="31"/>
      <c r="G27" s="31"/>
      <c r="H27" s="31"/>
      <c r="I27" s="31"/>
      <c r="J27" s="31"/>
      <c r="K27" s="31"/>
      <c r="L27" s="31"/>
      <c r="M27" s="31"/>
      <c r="N27" s="32"/>
      <c r="O27" s="32"/>
    </row>
    <row r="28" customFormat="1" ht="21" customHeight="1" spans="1:15">
      <c r="A28" s="275" t="s">
        <v>133</v>
      </c>
      <c r="B28" s="275" t="s">
        <v>134</v>
      </c>
      <c r="C28" s="32">
        <v>37482.02</v>
      </c>
      <c r="D28" s="31">
        <v>37482.02</v>
      </c>
      <c r="E28" s="31">
        <v>37482.02</v>
      </c>
      <c r="F28" s="31"/>
      <c r="G28" s="31"/>
      <c r="H28" s="31"/>
      <c r="I28" s="31"/>
      <c r="J28" s="31"/>
      <c r="K28" s="31"/>
      <c r="L28" s="31"/>
      <c r="M28" s="31"/>
      <c r="N28" s="32"/>
      <c r="O28" s="32"/>
    </row>
    <row r="29" customFormat="1" ht="21" customHeight="1" spans="1:15">
      <c r="A29" s="275" t="s">
        <v>135</v>
      </c>
      <c r="B29" s="275" t="s">
        <v>136</v>
      </c>
      <c r="C29" s="32">
        <v>137245</v>
      </c>
      <c r="D29" s="31">
        <v>137245</v>
      </c>
      <c r="E29" s="31">
        <v>137245</v>
      </c>
      <c r="F29" s="31"/>
      <c r="G29" s="31"/>
      <c r="H29" s="31"/>
      <c r="I29" s="31"/>
      <c r="J29" s="31"/>
      <c r="K29" s="31"/>
      <c r="L29" s="31"/>
      <c r="M29" s="31"/>
      <c r="N29" s="32"/>
      <c r="O29" s="32"/>
    </row>
    <row r="30" customFormat="1" ht="21" customHeight="1" spans="1:15">
      <c r="A30" s="275" t="s">
        <v>137</v>
      </c>
      <c r="B30" s="275" t="s">
        <v>138</v>
      </c>
      <c r="C30" s="32">
        <v>18222.04</v>
      </c>
      <c r="D30" s="31">
        <v>18222.04</v>
      </c>
      <c r="E30" s="31">
        <v>18222.04</v>
      </c>
      <c r="F30" s="31"/>
      <c r="G30" s="31"/>
      <c r="H30" s="31"/>
      <c r="I30" s="31"/>
      <c r="J30" s="31"/>
      <c r="K30" s="31"/>
      <c r="L30" s="31"/>
      <c r="M30" s="31"/>
      <c r="N30" s="32"/>
      <c r="O30" s="32"/>
    </row>
    <row r="31" customFormat="1" ht="21" customHeight="1" spans="1:15">
      <c r="A31" s="273" t="s">
        <v>139</v>
      </c>
      <c r="B31" s="273" t="s">
        <v>140</v>
      </c>
      <c r="C31" s="32">
        <v>1040000</v>
      </c>
      <c r="D31" s="31">
        <v>1040000</v>
      </c>
      <c r="E31" s="31"/>
      <c r="F31" s="31">
        <v>1040000</v>
      </c>
      <c r="G31" s="31"/>
      <c r="H31" s="31"/>
      <c r="I31" s="31"/>
      <c r="J31" s="31"/>
      <c r="K31" s="31"/>
      <c r="L31" s="31"/>
      <c r="M31" s="31"/>
      <c r="N31" s="32"/>
      <c r="O31" s="32"/>
    </row>
    <row r="32" customFormat="1" ht="21" customHeight="1" spans="1:15">
      <c r="A32" s="274" t="s">
        <v>141</v>
      </c>
      <c r="B32" s="274" t="s">
        <v>142</v>
      </c>
      <c r="C32" s="32">
        <v>1040000</v>
      </c>
      <c r="D32" s="31">
        <v>1040000</v>
      </c>
      <c r="E32" s="31"/>
      <c r="F32" s="31">
        <v>1040000</v>
      </c>
      <c r="G32" s="31"/>
      <c r="H32" s="31"/>
      <c r="I32" s="31"/>
      <c r="J32" s="31"/>
      <c r="K32" s="31"/>
      <c r="L32" s="31"/>
      <c r="M32" s="31"/>
      <c r="N32" s="32"/>
      <c r="O32" s="32"/>
    </row>
    <row r="33" customFormat="1" ht="21" customHeight="1" spans="1:15">
      <c r="A33" s="275" t="s">
        <v>143</v>
      </c>
      <c r="B33" s="275" t="s">
        <v>144</v>
      </c>
      <c r="C33" s="32">
        <v>1040000</v>
      </c>
      <c r="D33" s="31">
        <v>1040000</v>
      </c>
      <c r="E33" s="31"/>
      <c r="F33" s="31">
        <v>1040000</v>
      </c>
      <c r="G33" s="31"/>
      <c r="H33" s="31"/>
      <c r="I33" s="31"/>
      <c r="J33" s="31"/>
      <c r="K33" s="31"/>
      <c r="L33" s="31"/>
      <c r="M33" s="31"/>
      <c r="N33" s="32"/>
      <c r="O33" s="32"/>
    </row>
    <row r="34" customFormat="1" ht="21" customHeight="1" spans="1:15">
      <c r="A34" s="273" t="s">
        <v>145</v>
      </c>
      <c r="B34" s="273" t="s">
        <v>146</v>
      </c>
      <c r="C34" s="32">
        <v>60000</v>
      </c>
      <c r="D34" s="31">
        <v>60000</v>
      </c>
      <c r="E34" s="31"/>
      <c r="F34" s="31">
        <v>60000</v>
      </c>
      <c r="G34" s="31"/>
      <c r="H34" s="31"/>
      <c r="I34" s="31"/>
      <c r="J34" s="31"/>
      <c r="K34" s="31"/>
      <c r="L34" s="31"/>
      <c r="M34" s="31"/>
      <c r="N34" s="32"/>
      <c r="O34" s="32"/>
    </row>
    <row r="35" customFormat="1" ht="21" customHeight="1" spans="1:15">
      <c r="A35" s="274" t="s">
        <v>147</v>
      </c>
      <c r="B35" s="274" t="s">
        <v>148</v>
      </c>
      <c r="C35" s="32">
        <v>60000</v>
      </c>
      <c r="D35" s="31">
        <v>60000</v>
      </c>
      <c r="E35" s="31"/>
      <c r="F35" s="31">
        <v>60000</v>
      </c>
      <c r="G35" s="31"/>
      <c r="H35" s="31"/>
      <c r="I35" s="31"/>
      <c r="J35" s="31"/>
      <c r="K35" s="31"/>
      <c r="L35" s="31"/>
      <c r="M35" s="31"/>
      <c r="N35" s="32"/>
      <c r="O35" s="32"/>
    </row>
    <row r="36" customFormat="1" ht="21" customHeight="1" spans="1:15">
      <c r="A36" s="275" t="s">
        <v>149</v>
      </c>
      <c r="B36" s="275" t="s">
        <v>150</v>
      </c>
      <c r="C36" s="32">
        <v>60000</v>
      </c>
      <c r="D36" s="31">
        <v>60000</v>
      </c>
      <c r="E36" s="31"/>
      <c r="F36" s="31">
        <v>60000</v>
      </c>
      <c r="G36" s="31"/>
      <c r="H36" s="31"/>
      <c r="I36" s="31"/>
      <c r="J36" s="31"/>
      <c r="K36" s="31"/>
      <c r="L36" s="31"/>
      <c r="M36" s="31"/>
      <c r="N36" s="32"/>
      <c r="O36" s="32"/>
    </row>
    <row r="37" customFormat="1" ht="21" customHeight="1" spans="1:15">
      <c r="A37" s="273" t="s">
        <v>151</v>
      </c>
      <c r="B37" s="273" t="s">
        <v>152</v>
      </c>
      <c r="C37" s="32">
        <v>331728</v>
      </c>
      <c r="D37" s="31">
        <v>331728</v>
      </c>
      <c r="E37" s="31">
        <v>331728</v>
      </c>
      <c r="F37" s="31"/>
      <c r="G37" s="31"/>
      <c r="H37" s="31"/>
      <c r="I37" s="31"/>
      <c r="J37" s="31"/>
      <c r="K37" s="31"/>
      <c r="L37" s="31"/>
      <c r="M37" s="31"/>
      <c r="N37" s="32"/>
      <c r="O37" s="32"/>
    </row>
    <row r="38" customFormat="1" ht="21" customHeight="1" spans="1:15">
      <c r="A38" s="274" t="s">
        <v>153</v>
      </c>
      <c r="B38" s="274" t="s">
        <v>154</v>
      </c>
      <c r="C38" s="32">
        <v>331728</v>
      </c>
      <c r="D38" s="31">
        <v>331728</v>
      </c>
      <c r="E38" s="31">
        <v>331728</v>
      </c>
      <c r="F38" s="31"/>
      <c r="G38" s="31"/>
      <c r="H38" s="31"/>
      <c r="I38" s="31"/>
      <c r="J38" s="31"/>
      <c r="K38" s="31"/>
      <c r="L38" s="31"/>
      <c r="M38" s="31"/>
      <c r="N38" s="32"/>
      <c r="O38" s="32"/>
    </row>
    <row r="39" customFormat="1" ht="21" customHeight="1" spans="1:15">
      <c r="A39" s="275" t="s">
        <v>155</v>
      </c>
      <c r="B39" s="275" t="s">
        <v>156</v>
      </c>
      <c r="C39" s="32">
        <v>331728</v>
      </c>
      <c r="D39" s="31">
        <v>331728</v>
      </c>
      <c r="E39" s="31">
        <v>331728</v>
      </c>
      <c r="F39" s="31"/>
      <c r="G39" s="31"/>
      <c r="H39" s="31"/>
      <c r="I39" s="31"/>
      <c r="J39" s="31"/>
      <c r="K39" s="31"/>
      <c r="L39" s="31"/>
      <c r="M39" s="31"/>
      <c r="N39" s="32"/>
      <c r="O39" s="32"/>
    </row>
    <row r="40" customFormat="1" ht="21" customHeight="1" spans="1:15">
      <c r="A40" s="272" t="s">
        <v>53</v>
      </c>
      <c r="B40" s="30"/>
      <c r="C40" s="31">
        <v>6204552.22</v>
      </c>
      <c r="D40" s="31">
        <v>6194430.33</v>
      </c>
      <c r="E40" s="31">
        <v>4410430.33</v>
      </c>
      <c r="F40" s="31">
        <v>1784000</v>
      </c>
      <c r="G40" s="31"/>
      <c r="H40" s="31"/>
      <c r="I40" s="31"/>
      <c r="J40" s="31">
        <v>10121.89</v>
      </c>
      <c r="K40" s="31"/>
      <c r="L40" s="31"/>
      <c r="M40" s="31">
        <v>10121.89</v>
      </c>
      <c r="N40" s="31"/>
      <c r="O40" s="31"/>
    </row>
  </sheetData>
  <mergeCells count="12">
    <mergeCell ref="A2:O2"/>
    <mergeCell ref="A3:O3"/>
    <mergeCell ref="A4:C4"/>
    <mergeCell ref="D5:F5"/>
    <mergeCell ref="J5:O5"/>
    <mergeCell ref="A40:B4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9" sqref="B19"/>
    </sheetView>
  </sheetViews>
  <sheetFormatPr defaultColWidth="8.575" defaultRowHeight="12.75" customHeight="1" outlineLevelCol="3"/>
  <cols>
    <col min="1" max="4" width="35.575" customWidth="1"/>
  </cols>
  <sheetData>
    <row r="1" customFormat="1" customHeight="1" spans="1:4">
      <c r="A1" s="1"/>
      <c r="B1" s="1"/>
      <c r="C1" s="1"/>
      <c r="D1" s="1"/>
    </row>
    <row r="2" customFormat="1" ht="15" customHeight="1" spans="1:4">
      <c r="A2" s="249"/>
      <c r="B2" s="259"/>
      <c r="C2" s="259"/>
      <c r="D2" s="259"/>
    </row>
    <row r="3" customFormat="1" ht="41.25" customHeight="1" spans="1:1">
      <c r="A3" s="260" t="str">
        <f>"2025"&amp;"年部门财政拨款收支预算总表"</f>
        <v>2025年部门财政拨款收支预算总表</v>
      </c>
    </row>
    <row r="4" customFormat="1" ht="17.25" customHeight="1" spans="1:4">
      <c r="A4" s="261" t="str">
        <f>"单位名称："&amp;"昆明市晋宁区工业和科学技术信息化局"</f>
        <v>单位名称：昆明市晋宁区工业和科学技术信息化局</v>
      </c>
      <c r="B4" s="262"/>
      <c r="D4" s="259" t="s">
        <v>0</v>
      </c>
    </row>
    <row r="5" customFormat="1" ht="17.25" customHeight="1" spans="1:4">
      <c r="A5" s="236" t="s">
        <v>1</v>
      </c>
      <c r="B5" s="263"/>
      <c r="C5" s="236" t="s">
        <v>2</v>
      </c>
      <c r="D5" s="263"/>
    </row>
    <row r="6" customFormat="1" ht="18.75" customHeight="1" spans="1:4">
      <c r="A6" s="236" t="s">
        <v>3</v>
      </c>
      <c r="B6" s="236" t="str">
        <f>"2025"&amp;"年预算"</f>
        <v>2025年预算</v>
      </c>
      <c r="C6" s="236" t="s">
        <v>5</v>
      </c>
      <c r="D6" s="236" t="str">
        <f>"2025"&amp;"年预算"</f>
        <v>2025年预算</v>
      </c>
    </row>
    <row r="7" customFormat="1" ht="16.5" customHeight="1" spans="1:4">
      <c r="A7" s="264" t="s">
        <v>157</v>
      </c>
      <c r="B7" s="265">
        <v>6194430.33</v>
      </c>
      <c r="C7" s="264" t="s">
        <v>158</v>
      </c>
      <c r="D7" s="265">
        <v>6194430.33</v>
      </c>
    </row>
    <row r="8" customFormat="1" ht="16.5" customHeight="1" spans="1:4">
      <c r="A8" s="264" t="s">
        <v>159</v>
      </c>
      <c r="B8" s="265">
        <v>6194430.33</v>
      </c>
      <c r="C8" s="264" t="s">
        <v>160</v>
      </c>
      <c r="D8" s="265"/>
    </row>
    <row r="9" customFormat="1" ht="16.5" customHeight="1" spans="1:4">
      <c r="A9" s="264" t="s">
        <v>161</v>
      </c>
      <c r="B9" s="265"/>
      <c r="C9" s="264" t="s">
        <v>162</v>
      </c>
      <c r="D9" s="265"/>
    </row>
    <row r="10" customFormat="1" ht="16.5" customHeight="1" spans="1:4">
      <c r="A10" s="264" t="s">
        <v>163</v>
      </c>
      <c r="B10" s="265"/>
      <c r="C10" s="264" t="s">
        <v>164</v>
      </c>
      <c r="D10" s="265"/>
    </row>
    <row r="11" customFormat="1" ht="16.5" customHeight="1" spans="1:4">
      <c r="A11" s="264" t="s">
        <v>165</v>
      </c>
      <c r="B11" s="265"/>
      <c r="C11" s="264" t="s">
        <v>166</v>
      </c>
      <c r="D11" s="265">
        <v>100000</v>
      </c>
    </row>
    <row r="12" customFormat="1" ht="16.5" customHeight="1" spans="1:4">
      <c r="A12" s="264" t="s">
        <v>159</v>
      </c>
      <c r="B12" s="265"/>
      <c r="C12" s="264" t="s">
        <v>167</v>
      </c>
      <c r="D12" s="265"/>
    </row>
    <row r="13" customFormat="1" ht="16.5" customHeight="1" spans="1:4">
      <c r="A13" s="19" t="s">
        <v>161</v>
      </c>
      <c r="B13" s="32"/>
      <c r="C13" s="209" t="s">
        <v>168</v>
      </c>
      <c r="D13" s="32">
        <v>3873763.39</v>
      </c>
    </row>
    <row r="14" customFormat="1" ht="16.5" customHeight="1" spans="1:4">
      <c r="A14" s="19" t="s">
        <v>163</v>
      </c>
      <c r="B14" s="32"/>
      <c r="C14" s="209" t="s">
        <v>169</v>
      </c>
      <c r="D14" s="32"/>
    </row>
    <row r="15" customFormat="1" ht="16.5" customHeight="1" spans="1:4">
      <c r="A15" s="266"/>
      <c r="B15" s="267"/>
      <c r="C15" s="209" t="s">
        <v>170</v>
      </c>
      <c r="D15" s="32">
        <v>483522</v>
      </c>
    </row>
    <row r="16" customFormat="1" ht="16.5" customHeight="1" spans="1:4">
      <c r="A16" s="266"/>
      <c r="B16" s="267"/>
      <c r="C16" s="209" t="s">
        <v>171</v>
      </c>
      <c r="D16" s="32">
        <v>305416.94</v>
      </c>
    </row>
    <row r="17" customFormat="1" ht="16.5" customHeight="1" spans="1:4">
      <c r="A17" s="266"/>
      <c r="B17" s="267"/>
      <c r="C17" s="209" t="s">
        <v>172</v>
      </c>
      <c r="D17" s="32">
        <v>1040000</v>
      </c>
    </row>
    <row r="18" customFormat="1" ht="16.5" customHeight="1" spans="1:4">
      <c r="A18" s="266"/>
      <c r="B18" s="267"/>
      <c r="C18" s="209" t="s">
        <v>173</v>
      </c>
      <c r="D18" s="32"/>
    </row>
    <row r="19" customFormat="1" ht="16.5" customHeight="1" spans="1:4">
      <c r="A19" s="266"/>
      <c r="B19" s="267"/>
      <c r="C19" s="209" t="s">
        <v>174</v>
      </c>
      <c r="D19" s="32"/>
    </row>
    <row r="20" customFormat="1" ht="16.5" customHeight="1" spans="1:4">
      <c r="A20" s="266"/>
      <c r="B20" s="267"/>
      <c r="C20" s="209" t="s">
        <v>175</v>
      </c>
      <c r="D20" s="32"/>
    </row>
    <row r="21" customFormat="1" ht="16.5" customHeight="1" spans="1:4">
      <c r="A21" s="266"/>
      <c r="B21" s="267"/>
      <c r="C21" s="209" t="s">
        <v>176</v>
      </c>
      <c r="D21" s="32">
        <v>60000</v>
      </c>
    </row>
    <row r="22" customFormat="1" ht="16.5" customHeight="1" spans="1:4">
      <c r="A22" s="266"/>
      <c r="B22" s="267"/>
      <c r="C22" s="209" t="s">
        <v>177</v>
      </c>
      <c r="D22" s="32"/>
    </row>
    <row r="23" customFormat="1" ht="16.5" customHeight="1" spans="1:4">
      <c r="A23" s="266"/>
      <c r="B23" s="267"/>
      <c r="C23" s="209" t="s">
        <v>178</v>
      </c>
      <c r="D23" s="32"/>
    </row>
    <row r="24" customFormat="1" ht="16.5" customHeight="1" spans="1:4">
      <c r="A24" s="266"/>
      <c r="B24" s="267"/>
      <c r="C24" s="209" t="s">
        <v>179</v>
      </c>
      <c r="D24" s="32"/>
    </row>
    <row r="25" customFormat="1" ht="16.5" customHeight="1" spans="1:4">
      <c r="A25" s="266"/>
      <c r="B25" s="267"/>
      <c r="C25" s="209" t="s">
        <v>180</v>
      </c>
      <c r="D25" s="32"/>
    </row>
    <row r="26" customFormat="1" ht="16.5" customHeight="1" spans="1:4">
      <c r="A26" s="266"/>
      <c r="B26" s="267"/>
      <c r="C26" s="209" t="s">
        <v>181</v>
      </c>
      <c r="D26" s="32">
        <v>331728</v>
      </c>
    </row>
    <row r="27" customFormat="1" ht="16.5" customHeight="1" spans="1:4">
      <c r="A27" s="266"/>
      <c r="B27" s="267"/>
      <c r="C27" s="209" t="s">
        <v>182</v>
      </c>
      <c r="D27" s="32"/>
    </row>
    <row r="28" customFormat="1" ht="16.5" customHeight="1" spans="1:4">
      <c r="A28" s="266"/>
      <c r="B28" s="267"/>
      <c r="C28" s="209" t="s">
        <v>183</v>
      </c>
      <c r="D28" s="32"/>
    </row>
    <row r="29" customFormat="1" ht="16.5" customHeight="1" spans="1:4">
      <c r="A29" s="266"/>
      <c r="B29" s="267"/>
      <c r="C29" s="209" t="s">
        <v>184</v>
      </c>
      <c r="D29" s="32"/>
    </row>
    <row r="30" customFormat="1" ht="16.5" customHeight="1" spans="1:4">
      <c r="A30" s="266"/>
      <c r="B30" s="267"/>
      <c r="C30" s="209" t="s">
        <v>185</v>
      </c>
      <c r="D30" s="32"/>
    </row>
    <row r="31" customFormat="1" ht="16.5" customHeight="1" spans="1:4">
      <c r="A31" s="266"/>
      <c r="B31" s="267"/>
      <c r="C31" s="209" t="s">
        <v>186</v>
      </c>
      <c r="D31" s="32"/>
    </row>
    <row r="32" customFormat="1" ht="16.5" customHeight="1" spans="1:4">
      <c r="A32" s="266"/>
      <c r="B32" s="267"/>
      <c r="C32" s="19" t="s">
        <v>187</v>
      </c>
      <c r="D32" s="32"/>
    </row>
    <row r="33" customFormat="1" ht="16.5" customHeight="1" spans="1:4">
      <c r="A33" s="266"/>
      <c r="B33" s="267"/>
      <c r="C33" s="19" t="s">
        <v>188</v>
      </c>
      <c r="D33" s="32"/>
    </row>
    <row r="34" customFormat="1" ht="16.5" customHeight="1" spans="1:4">
      <c r="A34" s="266"/>
      <c r="B34" s="267"/>
      <c r="C34" s="16" t="s">
        <v>189</v>
      </c>
      <c r="D34" s="268"/>
    </row>
    <row r="35" customFormat="1" ht="15" customHeight="1" spans="1:4">
      <c r="A35" s="269" t="s">
        <v>49</v>
      </c>
      <c r="B35" s="270">
        <v>6194430.33</v>
      </c>
      <c r="C35" s="269" t="s">
        <v>50</v>
      </c>
      <c r="D35" s="270">
        <v>6194430.33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3" activePane="bottomLeft" state="frozen"/>
      <selection/>
      <selection pane="bottomLeft" activeCell="C14" sqref="C1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215"/>
      <c r="F2" s="257"/>
      <c r="G2" s="225"/>
    </row>
    <row r="3" ht="41.25" customHeight="1" spans="1:7">
      <c r="A3" s="252" t="str">
        <f>"2025"&amp;"年一般公共预算支出预算表（按功能科目分类）"</f>
        <v>2025年一般公共预算支出预算表（按功能科目分类）</v>
      </c>
      <c r="B3" s="252"/>
      <c r="C3" s="252"/>
      <c r="D3" s="252"/>
      <c r="E3" s="252"/>
      <c r="F3" s="252"/>
      <c r="G3" s="252"/>
    </row>
    <row r="4" ht="18" customHeight="1" spans="1:7">
      <c r="A4" s="44" t="str">
        <f>"单位名称："&amp;"昆明市晋宁区工业和科学技术信息化局"</f>
        <v>单位名称：昆明市晋宁区工业和科学技术信息化局</v>
      </c>
      <c r="F4" s="258"/>
      <c r="G4" s="189" t="s">
        <v>0</v>
      </c>
    </row>
    <row r="5" ht="20.25" customHeight="1" spans="1:7">
      <c r="A5" s="13" t="s">
        <v>190</v>
      </c>
      <c r="B5" s="13"/>
      <c r="C5" s="212" t="s">
        <v>53</v>
      </c>
      <c r="D5" s="212" t="s">
        <v>72</v>
      </c>
      <c r="E5" s="12"/>
      <c r="F5" s="12"/>
      <c r="G5" s="12" t="s">
        <v>73</v>
      </c>
    </row>
    <row r="6" ht="20.25" customHeight="1" spans="1:7">
      <c r="A6" s="253" t="s">
        <v>69</v>
      </c>
      <c r="B6" s="253" t="s">
        <v>70</v>
      </c>
      <c r="C6" s="12"/>
      <c r="D6" s="12" t="s">
        <v>55</v>
      </c>
      <c r="E6" s="12" t="s">
        <v>191</v>
      </c>
      <c r="F6" s="12" t="s">
        <v>192</v>
      </c>
      <c r="G6" s="12"/>
    </row>
    <row r="7" ht="15" customHeight="1" spans="1:7">
      <c r="A7" s="18" t="s">
        <v>79</v>
      </c>
      <c r="B7" s="18" t="s">
        <v>80</v>
      </c>
      <c r="C7" s="18" t="s">
        <v>81</v>
      </c>
      <c r="D7" s="18" t="s">
        <v>82</v>
      </c>
      <c r="E7" s="18" t="s">
        <v>83</v>
      </c>
      <c r="F7" s="18" t="s">
        <v>84</v>
      </c>
      <c r="G7" s="18" t="s">
        <v>85</v>
      </c>
    </row>
    <row r="8" ht="18" customHeight="1" spans="1:7">
      <c r="A8" s="16" t="s">
        <v>94</v>
      </c>
      <c r="B8" s="16" t="s">
        <v>95</v>
      </c>
      <c r="C8" s="254">
        <v>100000</v>
      </c>
      <c r="D8" s="255"/>
      <c r="E8" s="255"/>
      <c r="F8" s="255"/>
      <c r="G8" s="255">
        <v>100000</v>
      </c>
    </row>
    <row r="9" ht="18" customHeight="1" spans="1:7">
      <c r="A9" s="210" t="s">
        <v>96</v>
      </c>
      <c r="B9" s="210" t="s">
        <v>97</v>
      </c>
      <c r="C9" s="254">
        <v>100000</v>
      </c>
      <c r="D9" s="255"/>
      <c r="E9" s="255"/>
      <c r="F9" s="255"/>
      <c r="G9" s="255">
        <v>100000</v>
      </c>
    </row>
    <row r="10" ht="18" customHeight="1" spans="1:7">
      <c r="A10" s="256" t="s">
        <v>98</v>
      </c>
      <c r="B10" s="256" t="s">
        <v>99</v>
      </c>
      <c r="C10" s="254">
        <v>100000</v>
      </c>
      <c r="D10" s="255"/>
      <c r="E10" s="255"/>
      <c r="F10" s="255"/>
      <c r="G10" s="255">
        <v>100000</v>
      </c>
    </row>
    <row r="11" ht="18" customHeight="1" spans="1:7">
      <c r="A11" s="16" t="s">
        <v>100</v>
      </c>
      <c r="B11" s="16" t="s">
        <v>101</v>
      </c>
      <c r="C11" s="254">
        <v>3873763.39</v>
      </c>
      <c r="D11" s="255">
        <v>3289763.39</v>
      </c>
      <c r="E11" s="255">
        <v>2799676.99</v>
      </c>
      <c r="F11" s="87">
        <v>490086.4</v>
      </c>
      <c r="G11" s="255">
        <v>584000</v>
      </c>
    </row>
    <row r="12" ht="18" customHeight="1" spans="1:7">
      <c r="A12" s="210" t="s">
        <v>102</v>
      </c>
      <c r="B12" s="210" t="s">
        <v>103</v>
      </c>
      <c r="C12" s="254">
        <v>2995714.08</v>
      </c>
      <c r="D12" s="255">
        <v>2607714.08</v>
      </c>
      <c r="E12" s="255">
        <v>2168456.8</v>
      </c>
      <c r="F12" s="87">
        <v>439257.28</v>
      </c>
      <c r="G12" s="255">
        <v>388000</v>
      </c>
    </row>
    <row r="13" ht="18" customHeight="1" spans="1:7">
      <c r="A13" s="256" t="s">
        <v>104</v>
      </c>
      <c r="B13" s="256" t="s">
        <v>105</v>
      </c>
      <c r="C13" s="254">
        <v>2607714.08</v>
      </c>
      <c r="D13" s="255">
        <v>2607714.08</v>
      </c>
      <c r="E13" s="255">
        <v>2168456.8</v>
      </c>
      <c r="F13" s="255">
        <v>439257.28</v>
      </c>
      <c r="G13" s="255"/>
    </row>
    <row r="14" ht="18" customHeight="1" spans="1:7">
      <c r="A14" s="256" t="s">
        <v>106</v>
      </c>
      <c r="B14" s="256" t="s">
        <v>107</v>
      </c>
      <c r="C14" s="254">
        <v>388000</v>
      </c>
      <c r="D14" s="255"/>
      <c r="E14" s="255"/>
      <c r="F14" s="255"/>
      <c r="G14" s="255">
        <v>388000</v>
      </c>
    </row>
    <row r="15" ht="18" customHeight="1" spans="1:7">
      <c r="A15" s="210" t="s">
        <v>108</v>
      </c>
      <c r="B15" s="210" t="s">
        <v>109</v>
      </c>
      <c r="C15" s="254">
        <v>682049.31</v>
      </c>
      <c r="D15" s="255">
        <v>682049.31</v>
      </c>
      <c r="E15" s="255">
        <v>631220.19</v>
      </c>
      <c r="F15" s="255">
        <v>50829.12</v>
      </c>
      <c r="G15" s="255"/>
    </row>
    <row r="16" ht="18" customHeight="1" spans="1:7">
      <c r="A16" s="256" t="s">
        <v>110</v>
      </c>
      <c r="B16" s="256" t="s">
        <v>111</v>
      </c>
      <c r="C16" s="254">
        <v>682049.31</v>
      </c>
      <c r="D16" s="255">
        <v>682049.31</v>
      </c>
      <c r="E16" s="255">
        <v>631220.19</v>
      </c>
      <c r="F16" s="255">
        <v>50829.12</v>
      </c>
      <c r="G16" s="255"/>
    </row>
    <row r="17" ht="18" customHeight="1" spans="1:7">
      <c r="A17" s="210" t="s">
        <v>112</v>
      </c>
      <c r="B17" s="210" t="s">
        <v>113</v>
      </c>
      <c r="C17" s="254">
        <v>196000</v>
      </c>
      <c r="D17" s="255"/>
      <c r="E17" s="255"/>
      <c r="F17" s="255"/>
      <c r="G17" s="255">
        <v>196000</v>
      </c>
    </row>
    <row r="18" ht="18" customHeight="1" spans="1:7">
      <c r="A18" s="256" t="s">
        <v>114</v>
      </c>
      <c r="B18" s="256" t="s">
        <v>113</v>
      </c>
      <c r="C18" s="254">
        <v>196000</v>
      </c>
      <c r="D18" s="255"/>
      <c r="E18" s="255"/>
      <c r="F18" s="255"/>
      <c r="G18" s="255">
        <v>196000</v>
      </c>
    </row>
    <row r="19" ht="18" customHeight="1" spans="1:7">
      <c r="A19" s="16" t="s">
        <v>115</v>
      </c>
      <c r="B19" s="16" t="s">
        <v>116</v>
      </c>
      <c r="C19" s="254">
        <v>483522</v>
      </c>
      <c r="D19" s="255">
        <v>483522</v>
      </c>
      <c r="E19" s="255">
        <v>474522</v>
      </c>
      <c r="F19" s="255">
        <v>9000</v>
      </c>
      <c r="G19" s="255"/>
    </row>
    <row r="20" ht="18" customHeight="1" spans="1:7">
      <c r="A20" s="210" t="s">
        <v>117</v>
      </c>
      <c r="B20" s="210" t="s">
        <v>118</v>
      </c>
      <c r="C20" s="254">
        <v>472056</v>
      </c>
      <c r="D20" s="255">
        <v>472056</v>
      </c>
      <c r="E20" s="255">
        <v>463056</v>
      </c>
      <c r="F20" s="255">
        <v>9000</v>
      </c>
      <c r="G20" s="255"/>
    </row>
    <row r="21" ht="18" customHeight="1" spans="1:7">
      <c r="A21" s="256" t="s">
        <v>119</v>
      </c>
      <c r="B21" s="256" t="s">
        <v>120</v>
      </c>
      <c r="C21" s="254">
        <v>153000</v>
      </c>
      <c r="D21" s="255">
        <v>153000</v>
      </c>
      <c r="E21" s="255">
        <v>144000</v>
      </c>
      <c r="F21" s="255">
        <v>9000</v>
      </c>
      <c r="G21" s="255"/>
    </row>
    <row r="22" ht="18" customHeight="1" spans="1:7">
      <c r="A22" s="256" t="s">
        <v>121</v>
      </c>
      <c r="B22" s="256" t="s">
        <v>122</v>
      </c>
      <c r="C22" s="254">
        <v>319056</v>
      </c>
      <c r="D22" s="255">
        <v>319056</v>
      </c>
      <c r="E22" s="255">
        <v>319056</v>
      </c>
      <c r="F22" s="255"/>
      <c r="G22" s="255"/>
    </row>
    <row r="23" ht="18" customHeight="1" spans="1:7">
      <c r="A23" s="210" t="s">
        <v>123</v>
      </c>
      <c r="B23" s="210" t="s">
        <v>124</v>
      </c>
      <c r="C23" s="254">
        <v>11466</v>
      </c>
      <c r="D23" s="255">
        <v>11466</v>
      </c>
      <c r="E23" s="255">
        <v>11466</v>
      </c>
      <c r="F23" s="255"/>
      <c r="G23" s="255"/>
    </row>
    <row r="24" ht="18" customHeight="1" spans="1:7">
      <c r="A24" s="256" t="s">
        <v>125</v>
      </c>
      <c r="B24" s="256" t="s">
        <v>126</v>
      </c>
      <c r="C24" s="254">
        <v>11466</v>
      </c>
      <c r="D24" s="255">
        <v>11466</v>
      </c>
      <c r="E24" s="255">
        <v>11466</v>
      </c>
      <c r="F24" s="255"/>
      <c r="G24" s="255"/>
    </row>
    <row r="25" ht="18" customHeight="1" spans="1:7">
      <c r="A25" s="16" t="s">
        <v>127</v>
      </c>
      <c r="B25" s="16" t="s">
        <v>128</v>
      </c>
      <c r="C25" s="254">
        <v>305416.94</v>
      </c>
      <c r="D25" s="255">
        <v>305416.94</v>
      </c>
      <c r="E25" s="255">
        <v>305416.94</v>
      </c>
      <c r="F25" s="255"/>
      <c r="G25" s="255"/>
    </row>
    <row r="26" ht="18" customHeight="1" spans="1:7">
      <c r="A26" s="210" t="s">
        <v>129</v>
      </c>
      <c r="B26" s="210" t="s">
        <v>130</v>
      </c>
      <c r="C26" s="254">
        <v>305416.94</v>
      </c>
      <c r="D26" s="255">
        <v>305416.94</v>
      </c>
      <c r="E26" s="255">
        <v>305416.94</v>
      </c>
      <c r="F26" s="255"/>
      <c r="G26" s="255"/>
    </row>
    <row r="27" ht="18" customHeight="1" spans="1:7">
      <c r="A27" s="256" t="s">
        <v>131</v>
      </c>
      <c r="B27" s="256" t="s">
        <v>132</v>
      </c>
      <c r="C27" s="254">
        <v>112467.88</v>
      </c>
      <c r="D27" s="255">
        <v>112467.88</v>
      </c>
      <c r="E27" s="255">
        <v>112467.88</v>
      </c>
      <c r="F27" s="255"/>
      <c r="G27" s="255"/>
    </row>
    <row r="28" ht="18" customHeight="1" spans="1:7">
      <c r="A28" s="256" t="s">
        <v>133</v>
      </c>
      <c r="B28" s="256" t="s">
        <v>134</v>
      </c>
      <c r="C28" s="254">
        <v>37482.02</v>
      </c>
      <c r="D28" s="255">
        <v>37482.02</v>
      </c>
      <c r="E28" s="255">
        <v>37482.02</v>
      </c>
      <c r="F28" s="255"/>
      <c r="G28" s="255"/>
    </row>
    <row r="29" ht="18" customHeight="1" spans="1:7">
      <c r="A29" s="256" t="s">
        <v>135</v>
      </c>
      <c r="B29" s="256" t="s">
        <v>136</v>
      </c>
      <c r="C29" s="254">
        <v>137245</v>
      </c>
      <c r="D29" s="255">
        <v>137245</v>
      </c>
      <c r="E29" s="255">
        <v>137245</v>
      </c>
      <c r="F29" s="255"/>
      <c r="G29" s="255"/>
    </row>
    <row r="30" ht="18" customHeight="1" spans="1:7">
      <c r="A30" s="256" t="s">
        <v>137</v>
      </c>
      <c r="B30" s="256" t="s">
        <v>138</v>
      </c>
      <c r="C30" s="254">
        <v>18222.04</v>
      </c>
      <c r="D30" s="255">
        <v>18222.04</v>
      </c>
      <c r="E30" s="255">
        <v>18222.04</v>
      </c>
      <c r="F30" s="255"/>
      <c r="G30" s="255"/>
    </row>
    <row r="31" ht="18" customHeight="1" spans="1:7">
      <c r="A31" s="16" t="s">
        <v>139</v>
      </c>
      <c r="B31" s="16" t="s">
        <v>140</v>
      </c>
      <c r="C31" s="254">
        <v>1040000</v>
      </c>
      <c r="D31" s="255"/>
      <c r="E31" s="255"/>
      <c r="F31" s="255"/>
      <c r="G31" s="255">
        <v>1040000</v>
      </c>
    </row>
    <row r="32" ht="18" customHeight="1" spans="1:7">
      <c r="A32" s="210" t="s">
        <v>141</v>
      </c>
      <c r="B32" s="210" t="s">
        <v>142</v>
      </c>
      <c r="C32" s="254">
        <v>1040000</v>
      </c>
      <c r="D32" s="255"/>
      <c r="E32" s="255"/>
      <c r="F32" s="255"/>
      <c r="G32" s="255">
        <v>1040000</v>
      </c>
    </row>
    <row r="33" ht="18" customHeight="1" spans="1:7">
      <c r="A33" s="256" t="s">
        <v>143</v>
      </c>
      <c r="B33" s="256" t="s">
        <v>144</v>
      </c>
      <c r="C33" s="254">
        <v>1040000</v>
      </c>
      <c r="D33" s="255"/>
      <c r="E33" s="255"/>
      <c r="F33" s="255"/>
      <c r="G33" s="255">
        <v>1040000</v>
      </c>
    </row>
    <row r="34" ht="18" customHeight="1" spans="1:7">
      <c r="A34" s="16" t="s">
        <v>145</v>
      </c>
      <c r="B34" s="16" t="s">
        <v>146</v>
      </c>
      <c r="C34" s="254">
        <v>60000</v>
      </c>
      <c r="D34" s="255"/>
      <c r="E34" s="255"/>
      <c r="F34" s="255"/>
      <c r="G34" s="255">
        <v>60000</v>
      </c>
    </row>
    <row r="35" ht="18" customHeight="1" spans="1:7">
      <c r="A35" s="210" t="s">
        <v>147</v>
      </c>
      <c r="B35" s="210" t="s">
        <v>148</v>
      </c>
      <c r="C35" s="254">
        <v>60000</v>
      </c>
      <c r="D35" s="255"/>
      <c r="E35" s="255"/>
      <c r="F35" s="255"/>
      <c r="G35" s="255">
        <v>60000</v>
      </c>
    </row>
    <row r="36" ht="18" customHeight="1" spans="1:7">
      <c r="A36" s="256" t="s">
        <v>149</v>
      </c>
      <c r="B36" s="256" t="s">
        <v>150</v>
      </c>
      <c r="C36" s="254">
        <v>60000</v>
      </c>
      <c r="D36" s="255"/>
      <c r="E36" s="255"/>
      <c r="F36" s="255"/>
      <c r="G36" s="255">
        <v>60000</v>
      </c>
    </row>
    <row r="37" ht="18" customHeight="1" spans="1:7">
      <c r="A37" s="16" t="s">
        <v>151</v>
      </c>
      <c r="B37" s="16" t="s">
        <v>152</v>
      </c>
      <c r="C37" s="254">
        <v>331728</v>
      </c>
      <c r="D37" s="255">
        <v>331728</v>
      </c>
      <c r="E37" s="255">
        <v>331728</v>
      </c>
      <c r="F37" s="255"/>
      <c r="G37" s="255"/>
    </row>
    <row r="38" ht="18" customHeight="1" spans="1:7">
      <c r="A38" s="210" t="s">
        <v>153</v>
      </c>
      <c r="B38" s="210" t="s">
        <v>154</v>
      </c>
      <c r="C38" s="254">
        <v>331728</v>
      </c>
      <c r="D38" s="255">
        <v>331728</v>
      </c>
      <c r="E38" s="255">
        <v>331728</v>
      </c>
      <c r="F38" s="255"/>
      <c r="G38" s="255"/>
    </row>
    <row r="39" ht="18" customHeight="1" spans="1:7">
      <c r="A39" s="256" t="s">
        <v>155</v>
      </c>
      <c r="B39" s="256" t="s">
        <v>156</v>
      </c>
      <c r="C39" s="254">
        <v>331728</v>
      </c>
      <c r="D39" s="255">
        <v>331728</v>
      </c>
      <c r="E39" s="255">
        <v>331728</v>
      </c>
      <c r="F39" s="255"/>
      <c r="G39" s="255"/>
    </row>
    <row r="40" ht="18" customHeight="1" spans="1:7">
      <c r="A40" s="52" t="s">
        <v>193</v>
      </c>
      <c r="B40" s="52"/>
      <c r="C40" s="254">
        <v>6194430.33</v>
      </c>
      <c r="D40" s="255">
        <v>4410430.33</v>
      </c>
      <c r="E40" s="254">
        <v>3911343.93</v>
      </c>
      <c r="F40" s="254">
        <v>499086.4</v>
      </c>
      <c r="G40" s="254">
        <v>1784000</v>
      </c>
    </row>
  </sheetData>
  <mergeCells count="7">
    <mergeCell ref="A3:G3"/>
    <mergeCell ref="A4:E4"/>
    <mergeCell ref="A5:B5"/>
    <mergeCell ref="D5:F5"/>
    <mergeCell ref="A40:B4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9" sqref="D19"/>
    </sheetView>
  </sheetViews>
  <sheetFormatPr defaultColWidth="10.425" defaultRowHeight="14.25" customHeight="1" outlineLevelRow="7" outlineLevelCol="5"/>
  <cols>
    <col min="1" max="6" width="28.1416666666667" customWidth="1"/>
  </cols>
  <sheetData>
    <row r="1" customFormat="1" customHeight="1" spans="1:6">
      <c r="A1" s="1"/>
      <c r="B1" s="1"/>
      <c r="C1" s="1"/>
      <c r="D1" s="1"/>
      <c r="E1" s="1"/>
      <c r="F1" s="1"/>
    </row>
    <row r="2" customFormat="1" customHeight="1" spans="1:6">
      <c r="A2" s="238"/>
      <c r="B2" s="238"/>
      <c r="C2" s="238"/>
      <c r="D2" s="238"/>
      <c r="E2" s="249"/>
      <c r="F2" s="238"/>
    </row>
    <row r="3" customFormat="1" ht="41.25" customHeight="1" spans="1:6">
      <c r="A3" s="239" t="str">
        <f>"2025"&amp;"年一般公共预算“三公”经费支出预算表"</f>
        <v>2025年一般公共预算“三公”经费支出预算表</v>
      </c>
      <c r="B3" s="238"/>
      <c r="C3" s="238"/>
      <c r="D3" s="238"/>
      <c r="E3" s="249"/>
      <c r="F3" s="238"/>
    </row>
    <row r="4" customFormat="1" customHeight="1" spans="1:6">
      <c r="A4" s="180" t="str">
        <f>"单位名称："&amp;"昆明市晋宁区工业和科学技术信息化局"</f>
        <v>单位名称：昆明市晋宁区工业和科学技术信息化局</v>
      </c>
      <c r="B4" s="240"/>
      <c r="C4" s="241"/>
      <c r="D4" s="238"/>
      <c r="E4" s="249"/>
      <c r="F4" s="250" t="s">
        <v>0</v>
      </c>
    </row>
    <row r="5" customFormat="1" ht="27" customHeight="1" spans="1:6">
      <c r="A5" s="242" t="s">
        <v>194</v>
      </c>
      <c r="B5" s="242" t="s">
        <v>195</v>
      </c>
      <c r="C5" s="243" t="s">
        <v>196</v>
      </c>
      <c r="D5" s="242"/>
      <c r="E5" s="246"/>
      <c r="F5" s="242" t="s">
        <v>197</v>
      </c>
    </row>
    <row r="6" customFormat="1" ht="28.5" customHeight="1" spans="1:6">
      <c r="A6" s="244"/>
      <c r="B6" s="245"/>
      <c r="C6" s="246" t="s">
        <v>55</v>
      </c>
      <c r="D6" s="246" t="s">
        <v>198</v>
      </c>
      <c r="E6" s="246" t="s">
        <v>199</v>
      </c>
      <c r="F6" s="251"/>
    </row>
    <row r="7" customFormat="1" ht="17.25" customHeight="1" spans="1:6">
      <c r="A7" s="247" t="s">
        <v>79</v>
      </c>
      <c r="B7" s="247" t="s">
        <v>80</v>
      </c>
      <c r="C7" s="247" t="s">
        <v>81</v>
      </c>
      <c r="D7" s="247" t="s">
        <v>82</v>
      </c>
      <c r="E7" s="247" t="s">
        <v>83</v>
      </c>
      <c r="F7" s="247" t="s">
        <v>84</v>
      </c>
    </row>
    <row r="8" customFormat="1" ht="17.25" customHeight="1" spans="1:6">
      <c r="A8" s="248">
        <v>100000</v>
      </c>
      <c r="B8" s="32"/>
      <c r="C8" s="31">
        <v>20000</v>
      </c>
      <c r="D8" s="31"/>
      <c r="E8" s="31">
        <v>20000</v>
      </c>
      <c r="F8" s="31">
        <v>80000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7"/>
  <sheetViews>
    <sheetView showZeros="0" workbookViewId="0">
      <pane ySplit="1" topLeftCell="A28" activePane="bottomLeft" state="frozen"/>
      <selection/>
      <selection pane="bottomLeft" activeCell="F20" sqref="F2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8.12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215"/>
      <c r="C2" s="226"/>
      <c r="E2" s="231"/>
      <c r="F2" s="231"/>
      <c r="G2" s="231"/>
      <c r="H2" s="231"/>
      <c r="I2" s="147"/>
      <c r="J2" s="147"/>
      <c r="K2" s="147"/>
      <c r="L2" s="147"/>
      <c r="M2" s="147"/>
      <c r="N2" s="147"/>
      <c r="R2" s="147"/>
      <c r="V2" s="226"/>
      <c r="X2" s="187"/>
    </row>
    <row r="3" ht="45.75" customHeight="1" spans="1:24">
      <c r="A3" s="149" t="str">
        <f>"2025"&amp;"年部门基本支出预算表"</f>
        <v>2025年部门基本支出预算表</v>
      </c>
      <c r="B3" s="43"/>
      <c r="C3" s="149"/>
      <c r="D3" s="149"/>
      <c r="E3" s="149"/>
      <c r="F3" s="149"/>
      <c r="G3" s="149"/>
      <c r="H3" s="149"/>
      <c r="I3" s="149"/>
      <c r="J3" s="149"/>
      <c r="K3" s="149"/>
      <c r="L3" s="149"/>
      <c r="M3" s="149"/>
      <c r="N3" s="149"/>
      <c r="O3" s="43"/>
      <c r="P3" s="43"/>
      <c r="Q3" s="43"/>
      <c r="R3" s="149"/>
      <c r="S3" s="149"/>
      <c r="T3" s="149"/>
      <c r="U3" s="149"/>
      <c r="V3" s="149"/>
      <c r="W3" s="149"/>
      <c r="X3" s="149"/>
    </row>
    <row r="4" ht="18.75" customHeight="1" spans="1:24">
      <c r="A4" s="44" t="str">
        <f>"单位名称："&amp;"昆明市晋宁区工业和科学技术信息化局"</f>
        <v>单位名称：昆明市晋宁区工业和科学技术信息化局</v>
      </c>
      <c r="B4" s="45"/>
      <c r="C4" s="227"/>
      <c r="D4" s="227"/>
      <c r="E4" s="227"/>
      <c r="F4" s="227"/>
      <c r="G4" s="227"/>
      <c r="H4" s="227"/>
      <c r="I4" s="151"/>
      <c r="J4" s="151"/>
      <c r="K4" s="151"/>
      <c r="L4" s="151"/>
      <c r="M4" s="151"/>
      <c r="N4" s="151"/>
      <c r="O4" s="60"/>
      <c r="P4" s="60"/>
      <c r="Q4" s="60"/>
      <c r="R4" s="151"/>
      <c r="V4" s="226"/>
      <c r="X4" s="187" t="s">
        <v>0</v>
      </c>
    </row>
    <row r="5" ht="18" customHeight="1" spans="1:24">
      <c r="A5" s="46" t="s">
        <v>200</v>
      </c>
      <c r="B5" s="46" t="s">
        <v>201</v>
      </c>
      <c r="C5" s="46" t="s">
        <v>202</v>
      </c>
      <c r="D5" s="46" t="s">
        <v>203</v>
      </c>
      <c r="E5" s="46" t="s">
        <v>204</v>
      </c>
      <c r="F5" s="46" t="s">
        <v>205</v>
      </c>
      <c r="G5" s="46" t="s">
        <v>206</v>
      </c>
      <c r="H5" s="46" t="s">
        <v>207</v>
      </c>
      <c r="I5" s="233" t="s">
        <v>208</v>
      </c>
      <c r="J5" s="176"/>
      <c r="K5" s="176"/>
      <c r="L5" s="176"/>
      <c r="M5" s="176"/>
      <c r="N5" s="176"/>
      <c r="O5" s="11"/>
      <c r="P5" s="11"/>
      <c r="Q5" s="11"/>
      <c r="R5" s="170"/>
      <c r="S5" s="176"/>
      <c r="T5" s="176"/>
      <c r="U5" s="176"/>
      <c r="V5" s="176"/>
      <c r="W5" s="176"/>
      <c r="X5" s="177"/>
    </row>
    <row r="6" ht="18" customHeight="1" spans="1:24">
      <c r="A6" s="48"/>
      <c r="B6" s="216"/>
      <c r="C6" s="228"/>
      <c r="D6" s="48"/>
      <c r="E6" s="48"/>
      <c r="F6" s="48"/>
      <c r="G6" s="48"/>
      <c r="H6" s="48"/>
      <c r="I6" s="234" t="s">
        <v>209</v>
      </c>
      <c r="J6" s="233" t="s">
        <v>56</v>
      </c>
      <c r="K6" s="176"/>
      <c r="L6" s="176"/>
      <c r="M6" s="176"/>
      <c r="N6" s="177"/>
      <c r="O6" s="10" t="s">
        <v>210</v>
      </c>
      <c r="P6" s="11"/>
      <c r="Q6" s="37"/>
      <c r="R6" s="46" t="s">
        <v>59</v>
      </c>
      <c r="S6" s="233" t="s">
        <v>60</v>
      </c>
      <c r="T6" s="170"/>
      <c r="U6" s="176"/>
      <c r="V6" s="170"/>
      <c r="W6" s="170"/>
      <c r="X6" s="237"/>
    </row>
    <row r="7" ht="19.5" customHeight="1" spans="1:24">
      <c r="A7" s="216"/>
      <c r="B7" s="216"/>
      <c r="C7" s="216"/>
      <c r="D7" s="216"/>
      <c r="E7" s="216"/>
      <c r="F7" s="216"/>
      <c r="G7" s="216"/>
      <c r="H7" s="216"/>
      <c r="I7" s="216"/>
      <c r="J7" s="235" t="s">
        <v>211</v>
      </c>
      <c r="K7" s="46" t="s">
        <v>212</v>
      </c>
      <c r="L7" s="46" t="s">
        <v>213</v>
      </c>
      <c r="M7" s="46" t="s">
        <v>214</v>
      </c>
      <c r="N7" s="46" t="s">
        <v>215</v>
      </c>
      <c r="O7" s="46" t="s">
        <v>56</v>
      </c>
      <c r="P7" s="46" t="s">
        <v>57</v>
      </c>
      <c r="Q7" s="46" t="s">
        <v>58</v>
      </c>
      <c r="R7" s="216"/>
      <c r="S7" s="46" t="s">
        <v>55</v>
      </c>
      <c r="T7" s="46" t="s">
        <v>61</v>
      </c>
      <c r="U7" s="46" t="s">
        <v>216</v>
      </c>
      <c r="V7" s="46" t="s">
        <v>63</v>
      </c>
      <c r="W7" s="46" t="s">
        <v>64</v>
      </c>
      <c r="X7" s="46" t="s">
        <v>65</v>
      </c>
    </row>
    <row r="8" ht="37.5" customHeight="1" spans="1:24">
      <c r="A8" s="229"/>
      <c r="B8" s="63"/>
      <c r="C8" s="229"/>
      <c r="D8" s="229"/>
      <c r="E8" s="229"/>
      <c r="F8" s="229"/>
      <c r="G8" s="229"/>
      <c r="H8" s="229"/>
      <c r="I8" s="229"/>
      <c r="J8" s="236"/>
      <c r="K8" s="50"/>
      <c r="L8" s="50"/>
      <c r="M8" s="50"/>
      <c r="N8" s="50"/>
      <c r="O8" s="50"/>
      <c r="P8" s="50"/>
      <c r="Q8" s="50"/>
      <c r="R8" s="50"/>
      <c r="S8" s="50"/>
      <c r="T8" s="50"/>
      <c r="U8" s="50"/>
      <c r="V8" s="50"/>
      <c r="W8" s="50"/>
      <c r="X8" s="50"/>
    </row>
    <row r="9" customHeight="1" spans="1:24">
      <c r="A9" s="213">
        <v>1</v>
      </c>
      <c r="B9" s="213">
        <v>2</v>
      </c>
      <c r="C9" s="213">
        <v>3</v>
      </c>
      <c r="D9" s="213">
        <v>4</v>
      </c>
      <c r="E9" s="213">
        <v>5</v>
      </c>
      <c r="F9" s="213">
        <v>6</v>
      </c>
      <c r="G9" s="213">
        <v>7</v>
      </c>
      <c r="H9" s="213">
        <v>8</v>
      </c>
      <c r="I9" s="213">
        <v>9</v>
      </c>
      <c r="J9" s="213">
        <v>10</v>
      </c>
      <c r="K9" s="213">
        <v>11</v>
      </c>
      <c r="L9" s="213">
        <v>12</v>
      </c>
      <c r="M9" s="213">
        <v>13</v>
      </c>
      <c r="N9" s="213">
        <v>14</v>
      </c>
      <c r="O9" s="213">
        <v>15</v>
      </c>
      <c r="P9" s="213">
        <v>16</v>
      </c>
      <c r="Q9" s="213">
        <v>17</v>
      </c>
      <c r="R9" s="213">
        <v>18</v>
      </c>
      <c r="S9" s="213">
        <v>19</v>
      </c>
      <c r="T9" s="213">
        <v>20</v>
      </c>
      <c r="U9" s="213">
        <v>21</v>
      </c>
      <c r="V9" s="213">
        <v>22</v>
      </c>
      <c r="W9" s="213">
        <v>23</v>
      </c>
      <c r="X9" s="213">
        <v>24</v>
      </c>
    </row>
    <row r="10" ht="20.25" customHeight="1" spans="1:24">
      <c r="A10" s="19" t="s">
        <v>67</v>
      </c>
      <c r="B10" s="19" t="s">
        <v>67</v>
      </c>
      <c r="C10" s="19" t="s">
        <v>217</v>
      </c>
      <c r="D10" s="19" t="s">
        <v>218</v>
      </c>
      <c r="E10" s="19" t="s">
        <v>104</v>
      </c>
      <c r="F10" s="19" t="s">
        <v>105</v>
      </c>
      <c r="G10" s="19" t="s">
        <v>219</v>
      </c>
      <c r="H10" s="19" t="s">
        <v>220</v>
      </c>
      <c r="I10" s="64">
        <v>572076</v>
      </c>
      <c r="J10" s="64">
        <v>572076</v>
      </c>
      <c r="K10" s="64"/>
      <c r="L10" s="64"/>
      <c r="M10" s="64">
        <v>572076</v>
      </c>
      <c r="N10" s="64"/>
      <c r="O10" s="64"/>
      <c r="P10" s="64"/>
      <c r="Q10" s="64"/>
      <c r="R10" s="64"/>
      <c r="S10" s="64"/>
      <c r="T10" s="64"/>
      <c r="U10" s="64"/>
      <c r="V10" s="64"/>
      <c r="W10" s="64"/>
      <c r="X10" s="64"/>
    </row>
    <row r="11" ht="20.25" customHeight="1" spans="1:24">
      <c r="A11" s="19" t="s">
        <v>67</v>
      </c>
      <c r="B11" s="19" t="s">
        <v>67</v>
      </c>
      <c r="C11" s="19" t="s">
        <v>217</v>
      </c>
      <c r="D11" s="19" t="s">
        <v>218</v>
      </c>
      <c r="E11" s="19" t="s">
        <v>104</v>
      </c>
      <c r="F11" s="19" t="s">
        <v>105</v>
      </c>
      <c r="G11" s="19" t="s">
        <v>221</v>
      </c>
      <c r="H11" s="19" t="s">
        <v>222</v>
      </c>
      <c r="I11" s="64">
        <v>794868</v>
      </c>
      <c r="J11" s="64">
        <v>794868</v>
      </c>
      <c r="K11" s="21"/>
      <c r="L11" s="21"/>
      <c r="M11" s="64">
        <v>794868</v>
      </c>
      <c r="N11" s="21"/>
      <c r="O11" s="64"/>
      <c r="P11" s="64"/>
      <c r="Q11" s="64"/>
      <c r="R11" s="64"/>
      <c r="S11" s="64"/>
      <c r="T11" s="64"/>
      <c r="U11" s="64"/>
      <c r="V11" s="64"/>
      <c r="W11" s="64"/>
      <c r="X11" s="64"/>
    </row>
    <row r="12" ht="20.25" customHeight="1" spans="1:24">
      <c r="A12" s="19" t="s">
        <v>67</v>
      </c>
      <c r="B12" s="19" t="s">
        <v>67</v>
      </c>
      <c r="C12" s="19" t="s">
        <v>217</v>
      </c>
      <c r="D12" s="19" t="s">
        <v>218</v>
      </c>
      <c r="E12" s="19" t="s">
        <v>104</v>
      </c>
      <c r="F12" s="19" t="s">
        <v>105</v>
      </c>
      <c r="G12" s="19" t="s">
        <v>223</v>
      </c>
      <c r="H12" s="19" t="s">
        <v>224</v>
      </c>
      <c r="I12" s="64">
        <v>47673</v>
      </c>
      <c r="J12" s="64">
        <v>47673</v>
      </c>
      <c r="K12" s="21"/>
      <c r="L12" s="21"/>
      <c r="M12" s="64">
        <v>47673</v>
      </c>
      <c r="N12" s="21"/>
      <c r="O12" s="64"/>
      <c r="P12" s="64"/>
      <c r="Q12" s="64"/>
      <c r="R12" s="64"/>
      <c r="S12" s="64"/>
      <c r="T12" s="64"/>
      <c r="U12" s="64"/>
      <c r="V12" s="64"/>
      <c r="W12" s="64"/>
      <c r="X12" s="64"/>
    </row>
    <row r="13" ht="20.25" customHeight="1" spans="1:24">
      <c r="A13" s="19" t="s">
        <v>67</v>
      </c>
      <c r="B13" s="19" t="s">
        <v>67</v>
      </c>
      <c r="C13" s="19" t="s">
        <v>225</v>
      </c>
      <c r="D13" s="19" t="s">
        <v>226</v>
      </c>
      <c r="E13" s="19" t="s">
        <v>110</v>
      </c>
      <c r="F13" s="19" t="s">
        <v>111</v>
      </c>
      <c r="G13" s="19" t="s">
        <v>219</v>
      </c>
      <c r="H13" s="19" t="s">
        <v>220</v>
      </c>
      <c r="I13" s="64">
        <v>221316</v>
      </c>
      <c r="J13" s="64">
        <v>221316</v>
      </c>
      <c r="K13" s="21"/>
      <c r="L13" s="21"/>
      <c r="M13" s="64">
        <v>221316</v>
      </c>
      <c r="N13" s="21"/>
      <c r="O13" s="64"/>
      <c r="P13" s="64"/>
      <c r="Q13" s="64"/>
      <c r="R13" s="64"/>
      <c r="S13" s="64"/>
      <c r="T13" s="64"/>
      <c r="U13" s="64"/>
      <c r="V13" s="64"/>
      <c r="W13" s="64"/>
      <c r="X13" s="64"/>
    </row>
    <row r="14" ht="20.25" customHeight="1" spans="1:24">
      <c r="A14" s="19" t="s">
        <v>67</v>
      </c>
      <c r="B14" s="19" t="s">
        <v>67</v>
      </c>
      <c r="C14" s="19" t="s">
        <v>225</v>
      </c>
      <c r="D14" s="19" t="s">
        <v>226</v>
      </c>
      <c r="E14" s="19" t="s">
        <v>110</v>
      </c>
      <c r="F14" s="19" t="s">
        <v>111</v>
      </c>
      <c r="G14" s="19" t="s">
        <v>221</v>
      </c>
      <c r="H14" s="19" t="s">
        <v>222</v>
      </c>
      <c r="I14" s="64">
        <v>15180</v>
      </c>
      <c r="J14" s="64">
        <v>15180</v>
      </c>
      <c r="K14" s="21"/>
      <c r="L14" s="21"/>
      <c r="M14" s="64">
        <v>15180</v>
      </c>
      <c r="N14" s="21"/>
      <c r="O14" s="64"/>
      <c r="P14" s="64"/>
      <c r="Q14" s="64"/>
      <c r="R14" s="64"/>
      <c r="S14" s="64"/>
      <c r="T14" s="64"/>
      <c r="U14" s="64"/>
      <c r="V14" s="64"/>
      <c r="W14" s="64"/>
      <c r="X14" s="64"/>
    </row>
    <row r="15" ht="20.25" customHeight="1" spans="1:24">
      <c r="A15" s="19" t="s">
        <v>67</v>
      </c>
      <c r="B15" s="19" t="s">
        <v>67</v>
      </c>
      <c r="C15" s="19" t="s">
        <v>225</v>
      </c>
      <c r="D15" s="19" t="s">
        <v>226</v>
      </c>
      <c r="E15" s="19" t="s">
        <v>110</v>
      </c>
      <c r="F15" s="19" t="s">
        <v>111</v>
      </c>
      <c r="G15" s="19" t="s">
        <v>223</v>
      </c>
      <c r="H15" s="19" t="s">
        <v>224</v>
      </c>
      <c r="I15" s="64">
        <v>18443</v>
      </c>
      <c r="J15" s="64">
        <v>18443</v>
      </c>
      <c r="K15" s="21"/>
      <c r="L15" s="21"/>
      <c r="M15" s="64">
        <v>18443</v>
      </c>
      <c r="N15" s="21"/>
      <c r="O15" s="64"/>
      <c r="P15" s="64"/>
      <c r="Q15" s="64"/>
      <c r="R15" s="64"/>
      <c r="S15" s="64"/>
      <c r="T15" s="64"/>
      <c r="U15" s="64"/>
      <c r="V15" s="64"/>
      <c r="W15" s="64"/>
      <c r="X15" s="64"/>
    </row>
    <row r="16" ht="20.25" customHeight="1" spans="1:24">
      <c r="A16" s="19" t="s">
        <v>67</v>
      </c>
      <c r="B16" s="19" t="s">
        <v>67</v>
      </c>
      <c r="C16" s="19" t="s">
        <v>225</v>
      </c>
      <c r="D16" s="19" t="s">
        <v>226</v>
      </c>
      <c r="E16" s="19" t="s">
        <v>110</v>
      </c>
      <c r="F16" s="19" t="s">
        <v>111</v>
      </c>
      <c r="G16" s="19" t="s">
        <v>227</v>
      </c>
      <c r="H16" s="19" t="s">
        <v>228</v>
      </c>
      <c r="I16" s="64">
        <v>100440</v>
      </c>
      <c r="J16" s="64">
        <v>100440</v>
      </c>
      <c r="K16" s="21"/>
      <c r="L16" s="21"/>
      <c r="M16" s="64">
        <v>100440</v>
      </c>
      <c r="N16" s="21"/>
      <c r="O16" s="64"/>
      <c r="P16" s="64"/>
      <c r="Q16" s="64"/>
      <c r="R16" s="64"/>
      <c r="S16" s="64"/>
      <c r="T16" s="64"/>
      <c r="U16" s="64"/>
      <c r="V16" s="64"/>
      <c r="W16" s="64"/>
      <c r="X16" s="64"/>
    </row>
    <row r="17" ht="20.25" customHeight="1" spans="1:24">
      <c r="A17" s="19" t="s">
        <v>67</v>
      </c>
      <c r="B17" s="19" t="s">
        <v>67</v>
      </c>
      <c r="C17" s="19" t="s">
        <v>225</v>
      </c>
      <c r="D17" s="19" t="s">
        <v>226</v>
      </c>
      <c r="E17" s="19" t="s">
        <v>110</v>
      </c>
      <c r="F17" s="19" t="s">
        <v>111</v>
      </c>
      <c r="G17" s="19" t="s">
        <v>227</v>
      </c>
      <c r="H17" s="19" t="s">
        <v>228</v>
      </c>
      <c r="I17" s="64">
        <v>89940</v>
      </c>
      <c r="J17" s="64">
        <v>89940</v>
      </c>
      <c r="K17" s="21"/>
      <c r="L17" s="21"/>
      <c r="M17" s="64">
        <v>89940</v>
      </c>
      <c r="N17" s="21"/>
      <c r="O17" s="64"/>
      <c r="P17" s="64"/>
      <c r="Q17" s="64"/>
      <c r="R17" s="64"/>
      <c r="S17" s="64"/>
      <c r="T17" s="64"/>
      <c r="U17" s="64"/>
      <c r="V17" s="64"/>
      <c r="W17" s="64"/>
      <c r="X17" s="64"/>
    </row>
    <row r="18" ht="20.25" customHeight="1" spans="1:24">
      <c r="A18" s="19" t="s">
        <v>67</v>
      </c>
      <c r="B18" s="19" t="s">
        <v>67</v>
      </c>
      <c r="C18" s="19" t="s">
        <v>225</v>
      </c>
      <c r="D18" s="19" t="s">
        <v>226</v>
      </c>
      <c r="E18" s="19" t="s">
        <v>110</v>
      </c>
      <c r="F18" s="19" t="s">
        <v>111</v>
      </c>
      <c r="G18" s="19" t="s">
        <v>227</v>
      </c>
      <c r="H18" s="19" t="s">
        <v>228</v>
      </c>
      <c r="I18" s="64">
        <v>47580</v>
      </c>
      <c r="J18" s="64">
        <v>47580</v>
      </c>
      <c r="K18" s="21"/>
      <c r="L18" s="21"/>
      <c r="M18" s="64">
        <v>47580</v>
      </c>
      <c r="N18" s="21"/>
      <c r="O18" s="64"/>
      <c r="P18" s="64"/>
      <c r="Q18" s="64"/>
      <c r="R18" s="64"/>
      <c r="S18" s="64"/>
      <c r="T18" s="64"/>
      <c r="U18" s="64"/>
      <c r="V18" s="64"/>
      <c r="W18" s="64"/>
      <c r="X18" s="64"/>
    </row>
    <row r="19" ht="20.25" customHeight="1" spans="1:24">
      <c r="A19" s="19" t="s">
        <v>67</v>
      </c>
      <c r="B19" s="19" t="s">
        <v>67</v>
      </c>
      <c r="C19" s="19" t="s">
        <v>229</v>
      </c>
      <c r="D19" s="19" t="s">
        <v>230</v>
      </c>
      <c r="E19" s="19" t="s">
        <v>121</v>
      </c>
      <c r="F19" s="19" t="s">
        <v>122</v>
      </c>
      <c r="G19" s="19" t="s">
        <v>231</v>
      </c>
      <c r="H19" s="19" t="s">
        <v>232</v>
      </c>
      <c r="I19" s="64">
        <v>227783.04</v>
      </c>
      <c r="J19" s="64">
        <v>227783.04</v>
      </c>
      <c r="K19" s="21"/>
      <c r="L19" s="21"/>
      <c r="M19" s="64">
        <v>227783.04</v>
      </c>
      <c r="N19" s="21"/>
      <c r="O19" s="64"/>
      <c r="P19" s="64"/>
      <c r="Q19" s="64"/>
      <c r="R19" s="64"/>
      <c r="S19" s="64"/>
      <c r="T19" s="64"/>
      <c r="U19" s="64"/>
      <c r="V19" s="64"/>
      <c r="W19" s="64"/>
      <c r="X19" s="64"/>
    </row>
    <row r="20" ht="20.25" customHeight="1" spans="1:24">
      <c r="A20" s="19" t="s">
        <v>67</v>
      </c>
      <c r="B20" s="19" t="s">
        <v>67</v>
      </c>
      <c r="C20" s="19" t="s">
        <v>229</v>
      </c>
      <c r="D20" s="19" t="s">
        <v>230</v>
      </c>
      <c r="E20" s="19" t="s">
        <v>121</v>
      </c>
      <c r="F20" s="19" t="s">
        <v>122</v>
      </c>
      <c r="G20" s="19" t="s">
        <v>231</v>
      </c>
      <c r="H20" s="19" t="s">
        <v>232</v>
      </c>
      <c r="I20" s="64">
        <v>91272.96</v>
      </c>
      <c r="J20" s="64">
        <v>91272.96</v>
      </c>
      <c r="K20" s="21"/>
      <c r="L20" s="21"/>
      <c r="M20" s="64">
        <v>91272.96</v>
      </c>
      <c r="N20" s="21"/>
      <c r="O20" s="64"/>
      <c r="P20" s="64"/>
      <c r="Q20" s="64"/>
      <c r="R20" s="64"/>
      <c r="S20" s="64"/>
      <c r="T20" s="64"/>
      <c r="U20" s="64"/>
      <c r="V20" s="64"/>
      <c r="W20" s="64"/>
      <c r="X20" s="64"/>
    </row>
    <row r="21" ht="20.25" customHeight="1" spans="1:24">
      <c r="A21" s="19" t="s">
        <v>67</v>
      </c>
      <c r="B21" s="19" t="s">
        <v>67</v>
      </c>
      <c r="C21" s="19" t="s">
        <v>229</v>
      </c>
      <c r="D21" s="19" t="s">
        <v>230</v>
      </c>
      <c r="E21" s="19" t="s">
        <v>131</v>
      </c>
      <c r="F21" s="19" t="s">
        <v>132</v>
      </c>
      <c r="G21" s="19" t="s">
        <v>233</v>
      </c>
      <c r="H21" s="19" t="s">
        <v>234</v>
      </c>
      <c r="I21" s="64">
        <v>112467.88</v>
      </c>
      <c r="J21" s="64">
        <v>112467.88</v>
      </c>
      <c r="K21" s="21"/>
      <c r="L21" s="21"/>
      <c r="M21" s="64">
        <v>112467.88</v>
      </c>
      <c r="N21" s="21"/>
      <c r="O21" s="64"/>
      <c r="P21" s="64"/>
      <c r="Q21" s="64"/>
      <c r="R21" s="64"/>
      <c r="S21" s="64"/>
      <c r="T21" s="64"/>
      <c r="U21" s="64"/>
      <c r="V21" s="64"/>
      <c r="W21" s="64"/>
      <c r="X21" s="64"/>
    </row>
    <row r="22" ht="20.25" customHeight="1" spans="1:24">
      <c r="A22" s="19" t="s">
        <v>67</v>
      </c>
      <c r="B22" s="19" t="s">
        <v>67</v>
      </c>
      <c r="C22" s="19" t="s">
        <v>229</v>
      </c>
      <c r="D22" s="19" t="s">
        <v>230</v>
      </c>
      <c r="E22" s="19" t="s">
        <v>133</v>
      </c>
      <c r="F22" s="19" t="s">
        <v>134</v>
      </c>
      <c r="G22" s="19" t="s">
        <v>233</v>
      </c>
      <c r="H22" s="19" t="s">
        <v>234</v>
      </c>
      <c r="I22" s="64">
        <v>37482.02</v>
      </c>
      <c r="J22" s="64">
        <v>37482.02</v>
      </c>
      <c r="K22" s="21"/>
      <c r="L22" s="21"/>
      <c r="M22" s="64">
        <v>37482.02</v>
      </c>
      <c r="N22" s="21"/>
      <c r="O22" s="64"/>
      <c r="P22" s="64"/>
      <c r="Q22" s="64"/>
      <c r="R22" s="64"/>
      <c r="S22" s="64"/>
      <c r="T22" s="64"/>
      <c r="U22" s="64"/>
      <c r="V22" s="64"/>
      <c r="W22" s="64"/>
      <c r="X22" s="64"/>
    </row>
    <row r="23" ht="20.25" customHeight="1" spans="1:24">
      <c r="A23" s="19" t="s">
        <v>67</v>
      </c>
      <c r="B23" s="19" t="s">
        <v>67</v>
      </c>
      <c r="C23" s="19" t="s">
        <v>229</v>
      </c>
      <c r="D23" s="19" t="s">
        <v>230</v>
      </c>
      <c r="E23" s="19" t="s">
        <v>135</v>
      </c>
      <c r="F23" s="19" t="s">
        <v>136</v>
      </c>
      <c r="G23" s="19" t="s">
        <v>235</v>
      </c>
      <c r="H23" s="19" t="s">
        <v>236</v>
      </c>
      <c r="I23" s="64">
        <v>71182.2</v>
      </c>
      <c r="J23" s="64">
        <v>71182.2</v>
      </c>
      <c r="K23" s="21"/>
      <c r="L23" s="21"/>
      <c r="M23" s="64">
        <v>71182.2</v>
      </c>
      <c r="N23" s="21"/>
      <c r="O23" s="64"/>
      <c r="P23" s="64"/>
      <c r="Q23" s="64"/>
      <c r="R23" s="64"/>
      <c r="S23" s="64"/>
      <c r="T23" s="64"/>
      <c r="U23" s="64"/>
      <c r="V23" s="64"/>
      <c r="W23" s="64"/>
      <c r="X23" s="64"/>
    </row>
    <row r="24" ht="20.25" customHeight="1" spans="1:24">
      <c r="A24" s="19" t="s">
        <v>67</v>
      </c>
      <c r="B24" s="19" t="s">
        <v>67</v>
      </c>
      <c r="C24" s="19" t="s">
        <v>229</v>
      </c>
      <c r="D24" s="19" t="s">
        <v>230</v>
      </c>
      <c r="E24" s="19" t="s">
        <v>135</v>
      </c>
      <c r="F24" s="19" t="s">
        <v>136</v>
      </c>
      <c r="G24" s="19" t="s">
        <v>235</v>
      </c>
      <c r="H24" s="19" t="s">
        <v>236</v>
      </c>
      <c r="I24" s="64">
        <v>23722.8</v>
      </c>
      <c r="J24" s="64">
        <v>23722.8</v>
      </c>
      <c r="K24" s="21"/>
      <c r="L24" s="21"/>
      <c r="M24" s="64">
        <v>23722.8</v>
      </c>
      <c r="N24" s="21"/>
      <c r="O24" s="64"/>
      <c r="P24" s="64"/>
      <c r="Q24" s="64"/>
      <c r="R24" s="64"/>
      <c r="S24" s="64"/>
      <c r="T24" s="64"/>
      <c r="U24" s="64"/>
      <c r="V24" s="64"/>
      <c r="W24" s="64"/>
      <c r="X24" s="64"/>
    </row>
    <row r="25" ht="20.25" customHeight="1" spans="1:24">
      <c r="A25" s="19" t="s">
        <v>67</v>
      </c>
      <c r="B25" s="19" t="s">
        <v>67</v>
      </c>
      <c r="C25" s="19" t="s">
        <v>229</v>
      </c>
      <c r="D25" s="19" t="s">
        <v>230</v>
      </c>
      <c r="E25" s="19" t="s">
        <v>135</v>
      </c>
      <c r="F25" s="19" t="s">
        <v>136</v>
      </c>
      <c r="G25" s="19" t="s">
        <v>235</v>
      </c>
      <c r="H25" s="19" t="s">
        <v>236</v>
      </c>
      <c r="I25" s="64">
        <v>42340</v>
      </c>
      <c r="J25" s="64">
        <v>42340</v>
      </c>
      <c r="K25" s="21"/>
      <c r="L25" s="21"/>
      <c r="M25" s="64">
        <v>42340</v>
      </c>
      <c r="N25" s="21"/>
      <c r="O25" s="64"/>
      <c r="P25" s="64"/>
      <c r="Q25" s="64"/>
      <c r="R25" s="64"/>
      <c r="S25" s="64"/>
      <c r="T25" s="64"/>
      <c r="U25" s="64"/>
      <c r="V25" s="64"/>
      <c r="W25" s="64"/>
      <c r="X25" s="64"/>
    </row>
    <row r="26" ht="20.25" customHeight="1" spans="1:24">
      <c r="A26" s="19" t="s">
        <v>67</v>
      </c>
      <c r="B26" s="19" t="s">
        <v>67</v>
      </c>
      <c r="C26" s="19" t="s">
        <v>229</v>
      </c>
      <c r="D26" s="19" t="s">
        <v>230</v>
      </c>
      <c r="E26" s="19" t="s">
        <v>104</v>
      </c>
      <c r="F26" s="19" t="s">
        <v>105</v>
      </c>
      <c r="G26" s="19" t="s">
        <v>237</v>
      </c>
      <c r="H26" s="19" t="s">
        <v>238</v>
      </c>
      <c r="I26" s="64">
        <v>719.8</v>
      </c>
      <c r="J26" s="64">
        <v>719.8</v>
      </c>
      <c r="K26" s="21"/>
      <c r="L26" s="21"/>
      <c r="M26" s="64">
        <v>719.8</v>
      </c>
      <c r="N26" s="21"/>
      <c r="O26" s="64"/>
      <c r="P26" s="64"/>
      <c r="Q26" s="64"/>
      <c r="R26" s="64"/>
      <c r="S26" s="64"/>
      <c r="T26" s="64"/>
      <c r="U26" s="64"/>
      <c r="V26" s="64"/>
      <c r="W26" s="64"/>
      <c r="X26" s="64"/>
    </row>
    <row r="27" ht="20.25" customHeight="1" spans="1:24">
      <c r="A27" s="19" t="s">
        <v>67</v>
      </c>
      <c r="B27" s="19" t="s">
        <v>67</v>
      </c>
      <c r="C27" s="19" t="s">
        <v>229</v>
      </c>
      <c r="D27" s="19" t="s">
        <v>230</v>
      </c>
      <c r="E27" s="19" t="s">
        <v>110</v>
      </c>
      <c r="F27" s="19" t="s">
        <v>111</v>
      </c>
      <c r="G27" s="19" t="s">
        <v>237</v>
      </c>
      <c r="H27" s="19" t="s">
        <v>238</v>
      </c>
      <c r="I27" s="64">
        <v>3321.19</v>
      </c>
      <c r="J27" s="64">
        <v>3321.19</v>
      </c>
      <c r="K27" s="21"/>
      <c r="L27" s="21"/>
      <c r="M27" s="64">
        <v>3321.19</v>
      </c>
      <c r="N27" s="21"/>
      <c r="O27" s="64"/>
      <c r="P27" s="64"/>
      <c r="Q27" s="64"/>
      <c r="R27" s="64"/>
      <c r="S27" s="64"/>
      <c r="T27" s="64"/>
      <c r="U27" s="64"/>
      <c r="V27" s="64"/>
      <c r="W27" s="64"/>
      <c r="X27" s="64"/>
    </row>
    <row r="28" ht="20.25" customHeight="1" spans="1:24">
      <c r="A28" s="19" t="s">
        <v>67</v>
      </c>
      <c r="B28" s="19" t="s">
        <v>67</v>
      </c>
      <c r="C28" s="19" t="s">
        <v>229</v>
      </c>
      <c r="D28" s="19" t="s">
        <v>230</v>
      </c>
      <c r="E28" s="19" t="s">
        <v>137</v>
      </c>
      <c r="F28" s="19" t="s">
        <v>138</v>
      </c>
      <c r="G28" s="19" t="s">
        <v>237</v>
      </c>
      <c r="H28" s="19" t="s">
        <v>238</v>
      </c>
      <c r="I28" s="64">
        <v>1708.04</v>
      </c>
      <c r="J28" s="64">
        <v>1708.04</v>
      </c>
      <c r="K28" s="21"/>
      <c r="L28" s="21"/>
      <c r="M28" s="64">
        <v>1708.04</v>
      </c>
      <c r="N28" s="21"/>
      <c r="O28" s="64"/>
      <c r="P28" s="64"/>
      <c r="Q28" s="64"/>
      <c r="R28" s="64"/>
      <c r="S28" s="64"/>
      <c r="T28" s="64"/>
      <c r="U28" s="64"/>
      <c r="V28" s="64"/>
      <c r="W28" s="64"/>
      <c r="X28" s="64"/>
    </row>
    <row r="29" ht="20.25" customHeight="1" spans="1:24">
      <c r="A29" s="19" t="s">
        <v>67</v>
      </c>
      <c r="B29" s="19" t="s">
        <v>67</v>
      </c>
      <c r="C29" s="19" t="s">
        <v>229</v>
      </c>
      <c r="D29" s="19" t="s">
        <v>230</v>
      </c>
      <c r="E29" s="19" t="s">
        <v>137</v>
      </c>
      <c r="F29" s="19" t="s">
        <v>138</v>
      </c>
      <c r="G29" s="19" t="s">
        <v>237</v>
      </c>
      <c r="H29" s="19" t="s">
        <v>238</v>
      </c>
      <c r="I29" s="64">
        <v>5167.2</v>
      </c>
      <c r="J29" s="64">
        <v>5167.2</v>
      </c>
      <c r="K29" s="21"/>
      <c r="L29" s="21"/>
      <c r="M29" s="64">
        <v>5167.2</v>
      </c>
      <c r="N29" s="21"/>
      <c r="O29" s="64"/>
      <c r="P29" s="64"/>
      <c r="Q29" s="64"/>
      <c r="R29" s="64"/>
      <c r="S29" s="64"/>
      <c r="T29" s="64"/>
      <c r="U29" s="64"/>
      <c r="V29" s="64"/>
      <c r="W29" s="64"/>
      <c r="X29" s="64"/>
    </row>
    <row r="30" ht="20.25" customHeight="1" spans="1:24">
      <c r="A30" s="19" t="s">
        <v>67</v>
      </c>
      <c r="B30" s="19" t="s">
        <v>67</v>
      </c>
      <c r="C30" s="19" t="s">
        <v>229</v>
      </c>
      <c r="D30" s="19" t="s">
        <v>230</v>
      </c>
      <c r="E30" s="19" t="s">
        <v>137</v>
      </c>
      <c r="F30" s="19" t="s">
        <v>138</v>
      </c>
      <c r="G30" s="19" t="s">
        <v>237</v>
      </c>
      <c r="H30" s="19" t="s">
        <v>238</v>
      </c>
      <c r="I30" s="64">
        <v>2583.6</v>
      </c>
      <c r="J30" s="64">
        <v>2583.6</v>
      </c>
      <c r="K30" s="21"/>
      <c r="L30" s="21"/>
      <c r="M30" s="64">
        <v>2583.6</v>
      </c>
      <c r="N30" s="21"/>
      <c r="O30" s="64"/>
      <c r="P30" s="64"/>
      <c r="Q30" s="64"/>
      <c r="R30" s="64"/>
      <c r="S30" s="64"/>
      <c r="T30" s="64"/>
      <c r="U30" s="64"/>
      <c r="V30" s="64"/>
      <c r="W30" s="64"/>
      <c r="X30" s="64"/>
    </row>
    <row r="31" ht="20.25" customHeight="1" spans="1:24">
      <c r="A31" s="19" t="s">
        <v>67</v>
      </c>
      <c r="B31" s="19" t="s">
        <v>67</v>
      </c>
      <c r="C31" s="19" t="s">
        <v>229</v>
      </c>
      <c r="D31" s="19" t="s">
        <v>230</v>
      </c>
      <c r="E31" s="19" t="s">
        <v>137</v>
      </c>
      <c r="F31" s="19" t="s">
        <v>138</v>
      </c>
      <c r="G31" s="19" t="s">
        <v>237</v>
      </c>
      <c r="H31" s="19" t="s">
        <v>238</v>
      </c>
      <c r="I31" s="64">
        <v>6200.64</v>
      </c>
      <c r="J31" s="64">
        <v>6200.64</v>
      </c>
      <c r="K31" s="21"/>
      <c r="L31" s="21"/>
      <c r="M31" s="64">
        <v>6200.64</v>
      </c>
      <c r="N31" s="21"/>
      <c r="O31" s="64"/>
      <c r="P31" s="64"/>
      <c r="Q31" s="64"/>
      <c r="R31" s="64"/>
      <c r="S31" s="64"/>
      <c r="T31" s="64"/>
      <c r="U31" s="64"/>
      <c r="V31" s="64"/>
      <c r="W31" s="64"/>
      <c r="X31" s="64"/>
    </row>
    <row r="32" ht="20.25" customHeight="1" spans="1:24">
      <c r="A32" s="19" t="s">
        <v>67</v>
      </c>
      <c r="B32" s="19" t="s">
        <v>67</v>
      </c>
      <c r="C32" s="19" t="s">
        <v>229</v>
      </c>
      <c r="D32" s="19" t="s">
        <v>230</v>
      </c>
      <c r="E32" s="19" t="s">
        <v>137</v>
      </c>
      <c r="F32" s="19" t="s">
        <v>138</v>
      </c>
      <c r="G32" s="19" t="s">
        <v>237</v>
      </c>
      <c r="H32" s="19" t="s">
        <v>238</v>
      </c>
      <c r="I32" s="64">
        <v>2562.56</v>
      </c>
      <c r="J32" s="64">
        <v>2562.56</v>
      </c>
      <c r="K32" s="21"/>
      <c r="L32" s="21"/>
      <c r="M32" s="64">
        <v>2562.56</v>
      </c>
      <c r="N32" s="21"/>
      <c r="O32" s="64"/>
      <c r="P32" s="64"/>
      <c r="Q32" s="64"/>
      <c r="R32" s="64"/>
      <c r="S32" s="64"/>
      <c r="T32" s="64"/>
      <c r="U32" s="64"/>
      <c r="V32" s="64"/>
      <c r="W32" s="64"/>
      <c r="X32" s="64"/>
    </row>
    <row r="33" ht="20.25" customHeight="1" spans="1:24">
      <c r="A33" s="19" t="s">
        <v>67</v>
      </c>
      <c r="B33" s="19" t="s">
        <v>67</v>
      </c>
      <c r="C33" s="19" t="s">
        <v>239</v>
      </c>
      <c r="D33" s="19" t="s">
        <v>240</v>
      </c>
      <c r="E33" s="19" t="s">
        <v>125</v>
      </c>
      <c r="F33" s="19" t="s">
        <v>126</v>
      </c>
      <c r="G33" s="19" t="s">
        <v>241</v>
      </c>
      <c r="H33" s="19" t="s">
        <v>242</v>
      </c>
      <c r="I33" s="64">
        <v>11466</v>
      </c>
      <c r="J33" s="64">
        <v>11466</v>
      </c>
      <c r="K33" s="21"/>
      <c r="L33" s="21"/>
      <c r="M33" s="64">
        <v>11466</v>
      </c>
      <c r="N33" s="21"/>
      <c r="O33" s="64"/>
      <c r="P33" s="64"/>
      <c r="Q33" s="64"/>
      <c r="R33" s="64"/>
      <c r="S33" s="64"/>
      <c r="T33" s="64"/>
      <c r="U33" s="64"/>
      <c r="V33" s="64"/>
      <c r="W33" s="64"/>
      <c r="X33" s="64"/>
    </row>
    <row r="34" ht="20.25" customHeight="1" spans="1:24">
      <c r="A34" s="19" t="s">
        <v>67</v>
      </c>
      <c r="B34" s="19" t="s">
        <v>67</v>
      </c>
      <c r="C34" s="19" t="s">
        <v>243</v>
      </c>
      <c r="D34" s="19" t="s">
        <v>244</v>
      </c>
      <c r="E34" s="19" t="s">
        <v>104</v>
      </c>
      <c r="F34" s="19" t="s">
        <v>105</v>
      </c>
      <c r="G34" s="19" t="s">
        <v>245</v>
      </c>
      <c r="H34" s="19" t="s">
        <v>246</v>
      </c>
      <c r="I34" s="64">
        <v>20000</v>
      </c>
      <c r="J34" s="64">
        <v>20000</v>
      </c>
      <c r="K34" s="21"/>
      <c r="L34" s="21"/>
      <c r="M34" s="64">
        <v>20000</v>
      </c>
      <c r="N34" s="21"/>
      <c r="O34" s="64"/>
      <c r="P34" s="64"/>
      <c r="Q34" s="64"/>
      <c r="R34" s="64"/>
      <c r="S34" s="64"/>
      <c r="T34" s="64"/>
      <c r="U34" s="64"/>
      <c r="V34" s="64"/>
      <c r="W34" s="64"/>
      <c r="X34" s="64"/>
    </row>
    <row r="35" ht="20.25" customHeight="1" spans="1:24">
      <c r="A35" s="19" t="s">
        <v>67</v>
      </c>
      <c r="B35" s="19" t="s">
        <v>67</v>
      </c>
      <c r="C35" s="19" t="s">
        <v>247</v>
      </c>
      <c r="D35" s="19" t="s">
        <v>197</v>
      </c>
      <c r="E35" s="19" t="s">
        <v>104</v>
      </c>
      <c r="F35" s="19" t="s">
        <v>105</v>
      </c>
      <c r="G35" s="19" t="s">
        <v>248</v>
      </c>
      <c r="H35" s="19" t="s">
        <v>197</v>
      </c>
      <c r="I35" s="64">
        <v>80000</v>
      </c>
      <c r="J35" s="64">
        <v>80000</v>
      </c>
      <c r="K35" s="21"/>
      <c r="L35" s="21"/>
      <c r="M35" s="64">
        <v>80000</v>
      </c>
      <c r="N35" s="21"/>
      <c r="O35" s="64"/>
      <c r="P35" s="64"/>
      <c r="Q35" s="64"/>
      <c r="R35" s="64"/>
      <c r="S35" s="64"/>
      <c r="T35" s="64"/>
      <c r="U35" s="64"/>
      <c r="V35" s="64"/>
      <c r="W35" s="64"/>
      <c r="X35" s="64"/>
    </row>
    <row r="36" ht="20.25" customHeight="1" spans="1:24">
      <c r="A36" s="19" t="s">
        <v>67</v>
      </c>
      <c r="B36" s="19" t="s">
        <v>67</v>
      </c>
      <c r="C36" s="19" t="s">
        <v>249</v>
      </c>
      <c r="D36" s="19" t="s">
        <v>250</v>
      </c>
      <c r="E36" s="19" t="s">
        <v>104</v>
      </c>
      <c r="F36" s="19" t="s">
        <v>105</v>
      </c>
      <c r="G36" s="19" t="s">
        <v>251</v>
      </c>
      <c r="H36" s="19" t="s">
        <v>252</v>
      </c>
      <c r="I36" s="64">
        <v>123000</v>
      </c>
      <c r="J36" s="64">
        <v>123000</v>
      </c>
      <c r="K36" s="21"/>
      <c r="L36" s="21"/>
      <c r="M36" s="64">
        <v>123000</v>
      </c>
      <c r="N36" s="21"/>
      <c r="O36" s="64"/>
      <c r="P36" s="64"/>
      <c r="Q36" s="64"/>
      <c r="R36" s="64"/>
      <c r="S36" s="64"/>
      <c r="T36" s="64"/>
      <c r="U36" s="64"/>
      <c r="V36" s="64"/>
      <c r="W36" s="64"/>
      <c r="X36" s="64"/>
    </row>
    <row r="37" ht="20.25" customHeight="1" spans="1:24">
      <c r="A37" s="19" t="s">
        <v>67</v>
      </c>
      <c r="B37" s="19" t="s">
        <v>67</v>
      </c>
      <c r="C37" s="19" t="s">
        <v>253</v>
      </c>
      <c r="D37" s="19" t="s">
        <v>254</v>
      </c>
      <c r="E37" s="19" t="s">
        <v>104</v>
      </c>
      <c r="F37" s="19" t="s">
        <v>105</v>
      </c>
      <c r="G37" s="19" t="s">
        <v>255</v>
      </c>
      <c r="H37" s="19" t="s">
        <v>254</v>
      </c>
      <c r="I37" s="64">
        <v>31361.28</v>
      </c>
      <c r="J37" s="64">
        <v>31361.28</v>
      </c>
      <c r="K37" s="21"/>
      <c r="L37" s="21"/>
      <c r="M37" s="64">
        <v>31361.28</v>
      </c>
      <c r="N37" s="21"/>
      <c r="O37" s="64"/>
      <c r="P37" s="64"/>
      <c r="Q37" s="64"/>
      <c r="R37" s="64"/>
      <c r="S37" s="64"/>
      <c r="T37" s="64"/>
      <c r="U37" s="64"/>
      <c r="V37" s="64"/>
      <c r="W37" s="64"/>
      <c r="X37" s="64"/>
    </row>
    <row r="38" ht="20.25" customHeight="1" spans="1:24">
      <c r="A38" s="19" t="s">
        <v>67</v>
      </c>
      <c r="B38" s="19" t="s">
        <v>67</v>
      </c>
      <c r="C38" s="19" t="s">
        <v>253</v>
      </c>
      <c r="D38" s="19" t="s">
        <v>254</v>
      </c>
      <c r="E38" s="19" t="s">
        <v>110</v>
      </c>
      <c r="F38" s="19" t="s">
        <v>111</v>
      </c>
      <c r="G38" s="19" t="s">
        <v>255</v>
      </c>
      <c r="H38" s="19" t="s">
        <v>254</v>
      </c>
      <c r="I38" s="64">
        <v>11289.12</v>
      </c>
      <c r="J38" s="64">
        <v>11289.12</v>
      </c>
      <c r="K38" s="21"/>
      <c r="L38" s="21"/>
      <c r="M38" s="64">
        <v>11289.12</v>
      </c>
      <c r="N38" s="21"/>
      <c r="O38" s="64"/>
      <c r="P38" s="64"/>
      <c r="Q38" s="64"/>
      <c r="R38" s="64"/>
      <c r="S38" s="64"/>
      <c r="T38" s="64"/>
      <c r="U38" s="64"/>
      <c r="V38" s="64"/>
      <c r="W38" s="64"/>
      <c r="X38" s="64"/>
    </row>
    <row r="39" ht="20.25" customHeight="1" spans="1:24">
      <c r="A39" s="19" t="s">
        <v>67</v>
      </c>
      <c r="B39" s="19" t="s">
        <v>67</v>
      </c>
      <c r="C39" s="19" t="s">
        <v>256</v>
      </c>
      <c r="D39" s="19" t="s">
        <v>156</v>
      </c>
      <c r="E39" s="19" t="s">
        <v>155</v>
      </c>
      <c r="F39" s="19" t="s">
        <v>156</v>
      </c>
      <c r="G39" s="19" t="s">
        <v>257</v>
      </c>
      <c r="H39" s="19" t="s">
        <v>156</v>
      </c>
      <c r="I39" s="64">
        <v>85974.72</v>
      </c>
      <c r="J39" s="64">
        <v>85974.72</v>
      </c>
      <c r="K39" s="21"/>
      <c r="L39" s="21"/>
      <c r="M39" s="64">
        <v>85974.72</v>
      </c>
      <c r="N39" s="21"/>
      <c r="O39" s="64"/>
      <c r="P39" s="64"/>
      <c r="Q39" s="64"/>
      <c r="R39" s="64"/>
      <c r="S39" s="64"/>
      <c r="T39" s="64"/>
      <c r="U39" s="64"/>
      <c r="V39" s="64"/>
      <c r="W39" s="64"/>
      <c r="X39" s="64"/>
    </row>
    <row r="40" ht="20.25" customHeight="1" spans="1:24">
      <c r="A40" s="19" t="s">
        <v>67</v>
      </c>
      <c r="B40" s="19" t="s">
        <v>67</v>
      </c>
      <c r="C40" s="19" t="s">
        <v>256</v>
      </c>
      <c r="D40" s="19" t="s">
        <v>156</v>
      </c>
      <c r="E40" s="19" t="s">
        <v>155</v>
      </c>
      <c r="F40" s="19" t="s">
        <v>156</v>
      </c>
      <c r="G40" s="19" t="s">
        <v>257</v>
      </c>
      <c r="H40" s="19" t="s">
        <v>156</v>
      </c>
      <c r="I40" s="64">
        <v>245753.28</v>
      </c>
      <c r="J40" s="64">
        <v>245753.28</v>
      </c>
      <c r="K40" s="21"/>
      <c r="L40" s="21"/>
      <c r="M40" s="64">
        <v>245753.28</v>
      </c>
      <c r="N40" s="21"/>
      <c r="O40" s="64"/>
      <c r="P40" s="64"/>
      <c r="Q40" s="64"/>
      <c r="R40" s="64"/>
      <c r="S40" s="64"/>
      <c r="T40" s="64"/>
      <c r="U40" s="64"/>
      <c r="V40" s="64"/>
      <c r="W40" s="64"/>
      <c r="X40" s="64"/>
    </row>
    <row r="41" ht="20.25" customHeight="1" spans="1:24">
      <c r="A41" s="19" t="s">
        <v>67</v>
      </c>
      <c r="B41" s="19" t="s">
        <v>67</v>
      </c>
      <c r="C41" s="19" t="s">
        <v>258</v>
      </c>
      <c r="D41" s="19" t="s">
        <v>259</v>
      </c>
      <c r="E41" s="19" t="s">
        <v>119</v>
      </c>
      <c r="F41" s="19" t="s">
        <v>120</v>
      </c>
      <c r="G41" s="19" t="s">
        <v>241</v>
      </c>
      <c r="H41" s="19" t="s">
        <v>242</v>
      </c>
      <c r="I41" s="64">
        <v>144000</v>
      </c>
      <c r="J41" s="64">
        <v>144000</v>
      </c>
      <c r="K41" s="21"/>
      <c r="L41" s="21"/>
      <c r="M41" s="64">
        <v>144000</v>
      </c>
      <c r="N41" s="21"/>
      <c r="O41" s="64"/>
      <c r="P41" s="64"/>
      <c r="Q41" s="64"/>
      <c r="R41" s="64"/>
      <c r="S41" s="64"/>
      <c r="T41" s="64"/>
      <c r="U41" s="64"/>
      <c r="V41" s="64"/>
      <c r="W41" s="64"/>
      <c r="X41" s="64"/>
    </row>
    <row r="42" ht="20.25" customHeight="1" spans="1:24">
      <c r="A42" s="19" t="s">
        <v>67</v>
      </c>
      <c r="B42" s="19" t="s">
        <v>67</v>
      </c>
      <c r="C42" s="19" t="s">
        <v>260</v>
      </c>
      <c r="D42" s="19" t="s">
        <v>261</v>
      </c>
      <c r="E42" s="19" t="s">
        <v>110</v>
      </c>
      <c r="F42" s="19" t="s">
        <v>111</v>
      </c>
      <c r="G42" s="19" t="s">
        <v>223</v>
      </c>
      <c r="H42" s="19" t="s">
        <v>224</v>
      </c>
      <c r="I42" s="64">
        <v>45000</v>
      </c>
      <c r="J42" s="64">
        <v>45000</v>
      </c>
      <c r="K42" s="21"/>
      <c r="L42" s="21"/>
      <c r="M42" s="64">
        <v>45000</v>
      </c>
      <c r="N42" s="21"/>
      <c r="O42" s="64"/>
      <c r="P42" s="64"/>
      <c r="Q42" s="64"/>
      <c r="R42" s="64"/>
      <c r="S42" s="64"/>
      <c r="T42" s="64"/>
      <c r="U42" s="64"/>
      <c r="V42" s="64"/>
      <c r="W42" s="64"/>
      <c r="X42" s="64"/>
    </row>
    <row r="43" ht="20.25" customHeight="1" spans="1:24">
      <c r="A43" s="19" t="s">
        <v>67</v>
      </c>
      <c r="B43" s="19" t="s">
        <v>67</v>
      </c>
      <c r="C43" s="19" t="s">
        <v>260</v>
      </c>
      <c r="D43" s="19" t="s">
        <v>261</v>
      </c>
      <c r="E43" s="19" t="s">
        <v>110</v>
      </c>
      <c r="F43" s="19" t="s">
        <v>111</v>
      </c>
      <c r="G43" s="19" t="s">
        <v>227</v>
      </c>
      <c r="H43" s="19" t="s">
        <v>228</v>
      </c>
      <c r="I43" s="64">
        <v>48000</v>
      </c>
      <c r="J43" s="64">
        <v>48000</v>
      </c>
      <c r="K43" s="21"/>
      <c r="L43" s="21"/>
      <c r="M43" s="64">
        <v>48000</v>
      </c>
      <c r="N43" s="21"/>
      <c r="O43" s="64"/>
      <c r="P43" s="64"/>
      <c r="Q43" s="64"/>
      <c r="R43" s="64"/>
      <c r="S43" s="64"/>
      <c r="T43" s="64"/>
      <c r="U43" s="64"/>
      <c r="V43" s="64"/>
      <c r="W43" s="64"/>
      <c r="X43" s="64"/>
    </row>
    <row r="44" ht="20.25" customHeight="1" spans="1:24">
      <c r="A44" s="19" t="s">
        <v>67</v>
      </c>
      <c r="B44" s="19" t="s">
        <v>67</v>
      </c>
      <c r="C44" s="19" t="s">
        <v>260</v>
      </c>
      <c r="D44" s="19" t="s">
        <v>261</v>
      </c>
      <c r="E44" s="19" t="s">
        <v>110</v>
      </c>
      <c r="F44" s="19" t="s">
        <v>111</v>
      </c>
      <c r="G44" s="19" t="s">
        <v>227</v>
      </c>
      <c r="H44" s="19" t="s">
        <v>228</v>
      </c>
      <c r="I44" s="64">
        <v>42000</v>
      </c>
      <c r="J44" s="64">
        <v>42000</v>
      </c>
      <c r="K44" s="21"/>
      <c r="L44" s="21"/>
      <c r="M44" s="64">
        <v>42000</v>
      </c>
      <c r="N44" s="21"/>
      <c r="O44" s="64"/>
      <c r="P44" s="64"/>
      <c r="Q44" s="64"/>
      <c r="R44" s="64"/>
      <c r="S44" s="64"/>
      <c r="T44" s="64"/>
      <c r="U44" s="64"/>
      <c r="V44" s="64"/>
      <c r="W44" s="64"/>
      <c r="X44" s="64"/>
    </row>
    <row r="45" ht="20.25" customHeight="1" spans="1:24">
      <c r="A45" s="19" t="s">
        <v>67</v>
      </c>
      <c r="B45" s="19" t="s">
        <v>67</v>
      </c>
      <c r="C45" s="19" t="s">
        <v>262</v>
      </c>
      <c r="D45" s="19" t="s">
        <v>263</v>
      </c>
      <c r="E45" s="19" t="s">
        <v>104</v>
      </c>
      <c r="F45" s="19" t="s">
        <v>105</v>
      </c>
      <c r="G45" s="19" t="s">
        <v>223</v>
      </c>
      <c r="H45" s="19" t="s">
        <v>224</v>
      </c>
      <c r="I45" s="64">
        <v>120000</v>
      </c>
      <c r="J45" s="64">
        <v>120000</v>
      </c>
      <c r="K45" s="21"/>
      <c r="L45" s="21"/>
      <c r="M45" s="64">
        <v>120000</v>
      </c>
      <c r="N45" s="21"/>
      <c r="O45" s="64"/>
      <c r="P45" s="64"/>
      <c r="Q45" s="64"/>
      <c r="R45" s="64"/>
      <c r="S45" s="64"/>
      <c r="T45" s="64"/>
      <c r="U45" s="64"/>
      <c r="V45" s="64"/>
      <c r="W45" s="64"/>
      <c r="X45" s="64"/>
    </row>
    <row r="46" ht="20.25" customHeight="1" spans="1:24">
      <c r="A46" s="19" t="s">
        <v>67</v>
      </c>
      <c r="B46" s="19" t="s">
        <v>67</v>
      </c>
      <c r="C46" s="19" t="s">
        <v>262</v>
      </c>
      <c r="D46" s="19" t="s">
        <v>263</v>
      </c>
      <c r="E46" s="19" t="s">
        <v>104</v>
      </c>
      <c r="F46" s="19" t="s">
        <v>105</v>
      </c>
      <c r="G46" s="19" t="s">
        <v>223</v>
      </c>
      <c r="H46" s="19" t="s">
        <v>224</v>
      </c>
      <c r="I46" s="64">
        <v>201120</v>
      </c>
      <c r="J46" s="64">
        <v>201120</v>
      </c>
      <c r="K46" s="21"/>
      <c r="L46" s="21"/>
      <c r="M46" s="64">
        <v>201120</v>
      </c>
      <c r="N46" s="21"/>
      <c r="O46" s="64"/>
      <c r="P46" s="64"/>
      <c r="Q46" s="64"/>
      <c r="R46" s="64"/>
      <c r="S46" s="64"/>
      <c r="T46" s="64"/>
      <c r="U46" s="64"/>
      <c r="V46" s="64"/>
      <c r="W46" s="64"/>
      <c r="X46" s="64"/>
    </row>
    <row r="47" ht="20.25" customHeight="1" spans="1:24">
      <c r="A47" s="19" t="s">
        <v>67</v>
      </c>
      <c r="B47" s="19" t="s">
        <v>67</v>
      </c>
      <c r="C47" s="19" t="s">
        <v>264</v>
      </c>
      <c r="D47" s="19" t="s">
        <v>265</v>
      </c>
      <c r="E47" s="19" t="s">
        <v>104</v>
      </c>
      <c r="F47" s="19" t="s">
        <v>105</v>
      </c>
      <c r="G47" s="19" t="s">
        <v>266</v>
      </c>
      <c r="H47" s="19" t="s">
        <v>267</v>
      </c>
      <c r="I47" s="64">
        <v>432000</v>
      </c>
      <c r="J47" s="64">
        <v>432000</v>
      </c>
      <c r="K47" s="21"/>
      <c r="L47" s="21"/>
      <c r="M47" s="64">
        <v>432000</v>
      </c>
      <c r="N47" s="21"/>
      <c r="O47" s="64"/>
      <c r="P47" s="64"/>
      <c r="Q47" s="64"/>
      <c r="R47" s="64"/>
      <c r="S47" s="64"/>
      <c r="T47" s="64"/>
      <c r="U47" s="64"/>
      <c r="V47" s="64"/>
      <c r="W47" s="64"/>
      <c r="X47" s="64"/>
    </row>
    <row r="48" ht="20.25" customHeight="1" spans="1:24">
      <c r="A48" s="19" t="s">
        <v>67</v>
      </c>
      <c r="B48" s="19" t="s">
        <v>67</v>
      </c>
      <c r="C48" s="19" t="s">
        <v>268</v>
      </c>
      <c r="D48" s="19" t="s">
        <v>269</v>
      </c>
      <c r="E48" s="19" t="s">
        <v>104</v>
      </c>
      <c r="F48" s="19" t="s">
        <v>105</v>
      </c>
      <c r="G48" s="19" t="s">
        <v>270</v>
      </c>
      <c r="H48" s="19" t="s">
        <v>271</v>
      </c>
      <c r="I48" s="64">
        <v>37296</v>
      </c>
      <c r="J48" s="64">
        <v>37296</v>
      </c>
      <c r="K48" s="21"/>
      <c r="L48" s="21"/>
      <c r="M48" s="64">
        <v>37296</v>
      </c>
      <c r="N48" s="21"/>
      <c r="O48" s="64"/>
      <c r="P48" s="64"/>
      <c r="Q48" s="64"/>
      <c r="R48" s="64"/>
      <c r="S48" s="64"/>
      <c r="T48" s="64"/>
      <c r="U48" s="64"/>
      <c r="V48" s="64"/>
      <c r="W48" s="64"/>
      <c r="X48" s="64"/>
    </row>
    <row r="49" ht="20.25" customHeight="1" spans="1:24">
      <c r="A49" s="19" t="s">
        <v>67</v>
      </c>
      <c r="B49" s="19" t="s">
        <v>67</v>
      </c>
      <c r="C49" s="19" t="s">
        <v>268</v>
      </c>
      <c r="D49" s="19" t="s">
        <v>269</v>
      </c>
      <c r="E49" s="19" t="s">
        <v>110</v>
      </c>
      <c r="F49" s="19" t="s">
        <v>111</v>
      </c>
      <c r="G49" s="19" t="s">
        <v>270</v>
      </c>
      <c r="H49" s="19" t="s">
        <v>271</v>
      </c>
      <c r="I49" s="64">
        <v>15540</v>
      </c>
      <c r="J49" s="64">
        <v>15540</v>
      </c>
      <c r="K49" s="21"/>
      <c r="L49" s="21"/>
      <c r="M49" s="64">
        <v>15540</v>
      </c>
      <c r="N49" s="21"/>
      <c r="O49" s="64"/>
      <c r="P49" s="64"/>
      <c r="Q49" s="64"/>
      <c r="R49" s="64"/>
      <c r="S49" s="64"/>
      <c r="T49" s="64"/>
      <c r="U49" s="64"/>
      <c r="V49" s="64"/>
      <c r="W49" s="64"/>
      <c r="X49" s="64"/>
    </row>
    <row r="50" ht="20.25" customHeight="1" spans="1:24">
      <c r="A50" s="19" t="s">
        <v>67</v>
      </c>
      <c r="B50" s="19" t="s">
        <v>67</v>
      </c>
      <c r="C50" s="19" t="s">
        <v>268</v>
      </c>
      <c r="D50" s="19" t="s">
        <v>269</v>
      </c>
      <c r="E50" s="19" t="s">
        <v>104</v>
      </c>
      <c r="F50" s="19" t="s">
        <v>105</v>
      </c>
      <c r="G50" s="19" t="s">
        <v>272</v>
      </c>
      <c r="H50" s="19" t="s">
        <v>273</v>
      </c>
      <c r="I50" s="64">
        <v>24000</v>
      </c>
      <c r="J50" s="64">
        <v>24000</v>
      </c>
      <c r="K50" s="21"/>
      <c r="L50" s="21"/>
      <c r="M50" s="64">
        <v>24000</v>
      </c>
      <c r="N50" s="21"/>
      <c r="O50" s="64"/>
      <c r="P50" s="64"/>
      <c r="Q50" s="64"/>
      <c r="R50" s="64"/>
      <c r="S50" s="64"/>
      <c r="T50" s="64"/>
      <c r="U50" s="64"/>
      <c r="V50" s="64"/>
      <c r="W50" s="64"/>
      <c r="X50" s="64"/>
    </row>
    <row r="51" ht="20.25" customHeight="1" spans="1:24">
      <c r="A51" s="19" t="s">
        <v>67</v>
      </c>
      <c r="B51" s="19" t="s">
        <v>67</v>
      </c>
      <c r="C51" s="19" t="s">
        <v>268</v>
      </c>
      <c r="D51" s="19" t="s">
        <v>269</v>
      </c>
      <c r="E51" s="19" t="s">
        <v>110</v>
      </c>
      <c r="F51" s="19" t="s">
        <v>111</v>
      </c>
      <c r="G51" s="19" t="s">
        <v>272</v>
      </c>
      <c r="H51" s="19" t="s">
        <v>273</v>
      </c>
      <c r="I51" s="64">
        <v>10000</v>
      </c>
      <c r="J51" s="64">
        <v>10000</v>
      </c>
      <c r="K51" s="21"/>
      <c r="L51" s="21"/>
      <c r="M51" s="64">
        <v>10000</v>
      </c>
      <c r="N51" s="21"/>
      <c r="O51" s="64"/>
      <c r="P51" s="64"/>
      <c r="Q51" s="64"/>
      <c r="R51" s="64"/>
      <c r="S51" s="64"/>
      <c r="T51" s="64"/>
      <c r="U51" s="64"/>
      <c r="V51" s="64"/>
      <c r="W51" s="64"/>
      <c r="X51" s="64"/>
    </row>
    <row r="52" ht="20.25" customHeight="1" spans="1:24">
      <c r="A52" s="19" t="s">
        <v>67</v>
      </c>
      <c r="B52" s="19" t="s">
        <v>67</v>
      </c>
      <c r="C52" s="19" t="s">
        <v>268</v>
      </c>
      <c r="D52" s="19" t="s">
        <v>269</v>
      </c>
      <c r="E52" s="19" t="s">
        <v>104</v>
      </c>
      <c r="F52" s="19" t="s">
        <v>105</v>
      </c>
      <c r="G52" s="19" t="s">
        <v>274</v>
      </c>
      <c r="H52" s="19" t="s">
        <v>275</v>
      </c>
      <c r="I52" s="64">
        <v>70000</v>
      </c>
      <c r="J52" s="64">
        <v>70000</v>
      </c>
      <c r="K52" s="21"/>
      <c r="L52" s="21"/>
      <c r="M52" s="64">
        <v>70000</v>
      </c>
      <c r="N52" s="21"/>
      <c r="O52" s="64"/>
      <c r="P52" s="64"/>
      <c r="Q52" s="64"/>
      <c r="R52" s="64"/>
      <c r="S52" s="64"/>
      <c r="T52" s="64"/>
      <c r="U52" s="64"/>
      <c r="V52" s="64"/>
      <c r="W52" s="64"/>
      <c r="X52" s="64"/>
    </row>
    <row r="53" ht="20.25" customHeight="1" spans="1:24">
      <c r="A53" s="19" t="s">
        <v>67</v>
      </c>
      <c r="B53" s="19" t="s">
        <v>67</v>
      </c>
      <c r="C53" s="19" t="s">
        <v>268</v>
      </c>
      <c r="D53" s="19" t="s">
        <v>269</v>
      </c>
      <c r="E53" s="19" t="s">
        <v>104</v>
      </c>
      <c r="F53" s="19" t="s">
        <v>105</v>
      </c>
      <c r="G53" s="19" t="s">
        <v>276</v>
      </c>
      <c r="H53" s="19" t="s">
        <v>277</v>
      </c>
      <c r="I53" s="64">
        <v>33600</v>
      </c>
      <c r="J53" s="64">
        <v>33600</v>
      </c>
      <c r="K53" s="21"/>
      <c r="L53" s="21"/>
      <c r="M53" s="64">
        <v>33600</v>
      </c>
      <c r="N53" s="21"/>
      <c r="O53" s="64"/>
      <c r="P53" s="64"/>
      <c r="Q53" s="64"/>
      <c r="R53" s="64"/>
      <c r="S53" s="64"/>
      <c r="T53" s="64"/>
      <c r="U53" s="64"/>
      <c r="V53" s="64"/>
      <c r="W53" s="64"/>
      <c r="X53" s="64"/>
    </row>
    <row r="54" ht="20.25" customHeight="1" spans="1:24">
      <c r="A54" s="19" t="s">
        <v>67</v>
      </c>
      <c r="B54" s="19" t="s">
        <v>67</v>
      </c>
      <c r="C54" s="19" t="s">
        <v>268</v>
      </c>
      <c r="D54" s="19" t="s">
        <v>269</v>
      </c>
      <c r="E54" s="19" t="s">
        <v>110</v>
      </c>
      <c r="F54" s="19" t="s">
        <v>111</v>
      </c>
      <c r="G54" s="19" t="s">
        <v>276</v>
      </c>
      <c r="H54" s="19" t="s">
        <v>277</v>
      </c>
      <c r="I54" s="64">
        <v>14000</v>
      </c>
      <c r="J54" s="64">
        <v>14000</v>
      </c>
      <c r="K54" s="21"/>
      <c r="L54" s="21"/>
      <c r="M54" s="64">
        <v>14000</v>
      </c>
      <c r="N54" s="21"/>
      <c r="O54" s="64"/>
      <c r="P54" s="64"/>
      <c r="Q54" s="64"/>
      <c r="R54" s="64"/>
      <c r="S54" s="64"/>
      <c r="T54" s="64"/>
      <c r="U54" s="64"/>
      <c r="V54" s="64"/>
      <c r="W54" s="64"/>
      <c r="X54" s="64"/>
    </row>
    <row r="55" ht="20.25" customHeight="1" spans="1:24">
      <c r="A55" s="19" t="s">
        <v>67</v>
      </c>
      <c r="B55" s="19" t="s">
        <v>67</v>
      </c>
      <c r="C55" s="19" t="s">
        <v>268</v>
      </c>
      <c r="D55" s="19" t="s">
        <v>269</v>
      </c>
      <c r="E55" s="19" t="s">
        <v>119</v>
      </c>
      <c r="F55" s="19" t="s">
        <v>120</v>
      </c>
      <c r="G55" s="19" t="s">
        <v>276</v>
      </c>
      <c r="H55" s="19" t="s">
        <v>277</v>
      </c>
      <c r="I55" s="64">
        <v>9000</v>
      </c>
      <c r="J55" s="64">
        <v>9000</v>
      </c>
      <c r="K55" s="21"/>
      <c r="L55" s="21"/>
      <c r="M55" s="64">
        <v>9000</v>
      </c>
      <c r="N55" s="21"/>
      <c r="O55" s="64"/>
      <c r="P55" s="64"/>
      <c r="Q55" s="64"/>
      <c r="R55" s="64"/>
      <c r="S55" s="64"/>
      <c r="T55" s="64"/>
      <c r="U55" s="64"/>
      <c r="V55" s="64"/>
      <c r="W55" s="64"/>
      <c r="X55" s="64"/>
    </row>
    <row r="56" ht="20.25" customHeight="1" spans="1:24">
      <c r="A56" s="19" t="s">
        <v>67</v>
      </c>
      <c r="B56" s="19" t="s">
        <v>67</v>
      </c>
      <c r="C56" s="19" t="s">
        <v>268</v>
      </c>
      <c r="D56" s="19" t="s">
        <v>269</v>
      </c>
      <c r="E56" s="19" t="s">
        <v>104</v>
      </c>
      <c r="F56" s="19" t="s">
        <v>105</v>
      </c>
      <c r="G56" s="19" t="s">
        <v>251</v>
      </c>
      <c r="H56" s="19" t="s">
        <v>252</v>
      </c>
      <c r="I56" s="64">
        <v>20000</v>
      </c>
      <c r="J56" s="64">
        <v>20000</v>
      </c>
      <c r="K56" s="21"/>
      <c r="L56" s="21"/>
      <c r="M56" s="64">
        <v>20000</v>
      </c>
      <c r="N56" s="21"/>
      <c r="O56" s="64"/>
      <c r="P56" s="64"/>
      <c r="Q56" s="64"/>
      <c r="R56" s="64"/>
      <c r="S56" s="64"/>
      <c r="T56" s="64"/>
      <c r="U56" s="64"/>
      <c r="V56" s="64"/>
      <c r="W56" s="64"/>
      <c r="X56" s="64"/>
    </row>
    <row r="57" ht="17.25" customHeight="1" spans="1:24">
      <c r="A57" s="217" t="s">
        <v>193</v>
      </c>
      <c r="B57" s="218"/>
      <c r="C57" s="230"/>
      <c r="D57" s="230"/>
      <c r="E57" s="230"/>
      <c r="F57" s="230"/>
      <c r="G57" s="230"/>
      <c r="H57" s="232"/>
      <c r="I57" s="64">
        <v>4410430.33</v>
      </c>
      <c r="J57" s="64">
        <v>4410430.33</v>
      </c>
      <c r="K57" s="64"/>
      <c r="L57" s="64"/>
      <c r="M57" s="64">
        <v>4410430.33</v>
      </c>
      <c r="N57" s="64"/>
      <c r="O57" s="64"/>
      <c r="P57" s="64"/>
      <c r="Q57" s="64"/>
      <c r="R57" s="64"/>
      <c r="S57" s="64"/>
      <c r="T57" s="64"/>
      <c r="U57" s="64"/>
      <c r="V57" s="64"/>
      <c r="W57" s="64"/>
      <c r="X57" s="64"/>
    </row>
  </sheetData>
  <mergeCells count="31">
    <mergeCell ref="A3:X3"/>
    <mergeCell ref="A4:H4"/>
    <mergeCell ref="I5:X5"/>
    <mergeCell ref="J6:N6"/>
    <mergeCell ref="O6:Q6"/>
    <mergeCell ref="S6:X6"/>
    <mergeCell ref="A57:H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2" activePane="bottomLeft" state="frozen"/>
      <selection/>
      <selection pane="bottomLeft" activeCell="D24" sqref="D2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Format="1" customHeight="1" spans="1:23">
      <c r="A1" s="1"/>
      <c r="B1" s="1"/>
      <c r="C1" s="1"/>
      <c r="D1" s="1"/>
      <c r="E1" s="1"/>
      <c r="F1" s="1"/>
      <c r="G1" s="1"/>
      <c r="H1" s="1"/>
      <c r="I1" s="1"/>
      <c r="J1" s="1"/>
      <c r="K1" s="1"/>
      <c r="L1" s="1"/>
      <c r="M1" s="1"/>
      <c r="N1" s="1"/>
      <c r="O1" s="1"/>
      <c r="P1" s="1"/>
      <c r="Q1" s="1"/>
      <c r="R1" s="1"/>
      <c r="S1" s="1"/>
      <c r="T1" s="1"/>
      <c r="U1" s="1"/>
      <c r="V1" s="1"/>
      <c r="W1" s="1"/>
    </row>
    <row r="2" customFormat="1" ht="13.5" customHeight="1" spans="2:23">
      <c r="B2" s="215"/>
      <c r="E2" s="42"/>
      <c r="F2" s="42"/>
      <c r="G2" s="42"/>
      <c r="H2" s="42"/>
      <c r="U2" s="215"/>
      <c r="W2" s="225"/>
    </row>
    <row r="3" customFormat="1"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customFormat="1" ht="13.5" customHeight="1" spans="1:23">
      <c r="A4" s="44" t="str">
        <f>"单位名称："&amp;"昆明市晋宁区工业和科学技术信息化局"</f>
        <v>单位名称：昆明市晋宁区工业和科学技术信息化局</v>
      </c>
      <c r="B4" s="45"/>
      <c r="C4" s="45"/>
      <c r="D4" s="45"/>
      <c r="E4" s="45"/>
      <c r="F4" s="45"/>
      <c r="G4" s="45"/>
      <c r="H4" s="45"/>
      <c r="I4" s="60"/>
      <c r="J4" s="60"/>
      <c r="K4" s="60"/>
      <c r="L4" s="60"/>
      <c r="M4" s="60"/>
      <c r="N4" s="60"/>
      <c r="O4" s="60"/>
      <c r="P4" s="60"/>
      <c r="Q4" s="60"/>
      <c r="U4" s="215"/>
      <c r="W4" s="189" t="s">
        <v>0</v>
      </c>
    </row>
    <row r="5" customFormat="1" ht="21.75" customHeight="1" spans="1:23">
      <c r="A5" s="46" t="s">
        <v>278</v>
      </c>
      <c r="B5" s="47" t="s">
        <v>202</v>
      </c>
      <c r="C5" s="46" t="s">
        <v>203</v>
      </c>
      <c r="D5" s="46" t="s">
        <v>279</v>
      </c>
      <c r="E5" s="47" t="s">
        <v>204</v>
      </c>
      <c r="F5" s="47" t="s">
        <v>205</v>
      </c>
      <c r="G5" s="47" t="s">
        <v>280</v>
      </c>
      <c r="H5" s="47" t="s">
        <v>281</v>
      </c>
      <c r="I5" s="220" t="s">
        <v>53</v>
      </c>
      <c r="J5" s="10" t="s">
        <v>282</v>
      </c>
      <c r="K5" s="11"/>
      <c r="L5" s="11"/>
      <c r="M5" s="37"/>
      <c r="N5" s="10" t="s">
        <v>210</v>
      </c>
      <c r="O5" s="11"/>
      <c r="P5" s="37"/>
      <c r="Q5" s="47" t="s">
        <v>59</v>
      </c>
      <c r="R5" s="10" t="s">
        <v>60</v>
      </c>
      <c r="S5" s="11"/>
      <c r="T5" s="11"/>
      <c r="U5" s="11"/>
      <c r="V5" s="11"/>
      <c r="W5" s="37"/>
    </row>
    <row r="6" customFormat="1" ht="21.75" customHeight="1" spans="1:23">
      <c r="A6" s="48"/>
      <c r="B6" s="216"/>
      <c r="C6" s="48"/>
      <c r="D6" s="48"/>
      <c r="E6" s="49"/>
      <c r="F6" s="49"/>
      <c r="G6" s="49"/>
      <c r="H6" s="49"/>
      <c r="I6" s="216"/>
      <c r="J6" s="221" t="s">
        <v>56</v>
      </c>
      <c r="K6" s="222"/>
      <c r="L6" s="47" t="s">
        <v>57</v>
      </c>
      <c r="M6" s="47" t="s">
        <v>58</v>
      </c>
      <c r="N6" s="47" t="s">
        <v>56</v>
      </c>
      <c r="O6" s="47" t="s">
        <v>57</v>
      </c>
      <c r="P6" s="47" t="s">
        <v>58</v>
      </c>
      <c r="Q6" s="49"/>
      <c r="R6" s="47" t="s">
        <v>55</v>
      </c>
      <c r="S6" s="47" t="s">
        <v>61</v>
      </c>
      <c r="T6" s="47" t="s">
        <v>216</v>
      </c>
      <c r="U6" s="47" t="s">
        <v>63</v>
      </c>
      <c r="V6" s="47" t="s">
        <v>64</v>
      </c>
      <c r="W6" s="47" t="s">
        <v>65</v>
      </c>
    </row>
    <row r="7" customFormat="1" ht="21" customHeight="1" spans="1:23">
      <c r="A7" s="216"/>
      <c r="B7" s="216"/>
      <c r="C7" s="216"/>
      <c r="D7" s="216"/>
      <c r="E7" s="216"/>
      <c r="F7" s="216"/>
      <c r="G7" s="216"/>
      <c r="H7" s="216"/>
      <c r="I7" s="216"/>
      <c r="J7" s="223"/>
      <c r="K7" s="224"/>
      <c r="L7" s="216"/>
      <c r="M7" s="216"/>
      <c r="N7" s="216"/>
      <c r="O7" s="216"/>
      <c r="P7" s="216"/>
      <c r="Q7" s="216"/>
      <c r="R7" s="216"/>
      <c r="S7" s="216"/>
      <c r="T7" s="216"/>
      <c r="U7" s="216"/>
      <c r="V7" s="216"/>
      <c r="W7" s="216"/>
    </row>
    <row r="8" customFormat="1" ht="39.75" customHeight="1" spans="1:23">
      <c r="A8" s="50"/>
      <c r="B8" s="63"/>
      <c r="C8" s="50"/>
      <c r="D8" s="50"/>
      <c r="E8" s="51"/>
      <c r="F8" s="51"/>
      <c r="G8" s="51"/>
      <c r="H8" s="51"/>
      <c r="I8" s="63"/>
      <c r="J8" s="15" t="s">
        <v>55</v>
      </c>
      <c r="K8" s="15" t="s">
        <v>283</v>
      </c>
      <c r="L8" s="51"/>
      <c r="M8" s="51"/>
      <c r="N8" s="51"/>
      <c r="O8" s="51"/>
      <c r="P8" s="51"/>
      <c r="Q8" s="51"/>
      <c r="R8" s="51"/>
      <c r="S8" s="51"/>
      <c r="T8" s="51"/>
      <c r="U8" s="63"/>
      <c r="V8" s="51"/>
      <c r="W8" s="51"/>
    </row>
    <row r="9" customFormat="1" ht="15" customHeight="1" spans="1:23">
      <c r="A9" s="52">
        <v>1</v>
      </c>
      <c r="B9" s="52">
        <v>2</v>
      </c>
      <c r="C9" s="52">
        <v>3</v>
      </c>
      <c r="D9" s="52">
        <v>4</v>
      </c>
      <c r="E9" s="52">
        <v>5</v>
      </c>
      <c r="F9" s="52">
        <v>6</v>
      </c>
      <c r="G9" s="52">
        <v>7</v>
      </c>
      <c r="H9" s="52">
        <v>8</v>
      </c>
      <c r="I9" s="52">
        <v>9</v>
      </c>
      <c r="J9" s="52">
        <v>10</v>
      </c>
      <c r="K9" s="52">
        <v>11</v>
      </c>
      <c r="L9" s="213">
        <v>12</v>
      </c>
      <c r="M9" s="213">
        <v>13</v>
      </c>
      <c r="N9" s="213">
        <v>14</v>
      </c>
      <c r="O9" s="213">
        <v>15</v>
      </c>
      <c r="P9" s="213">
        <v>16</v>
      </c>
      <c r="Q9" s="213">
        <v>17</v>
      </c>
      <c r="R9" s="213">
        <v>18</v>
      </c>
      <c r="S9" s="213">
        <v>19</v>
      </c>
      <c r="T9" s="213">
        <v>20</v>
      </c>
      <c r="U9" s="52">
        <v>21</v>
      </c>
      <c r="V9" s="213">
        <v>22</v>
      </c>
      <c r="W9" s="52">
        <v>23</v>
      </c>
    </row>
    <row r="10" customFormat="1" ht="21.75" customHeight="1" spans="1:23">
      <c r="A10" s="209" t="s">
        <v>284</v>
      </c>
      <c r="B10" s="209" t="s">
        <v>285</v>
      </c>
      <c r="C10" s="209" t="s">
        <v>286</v>
      </c>
      <c r="D10" s="209" t="s">
        <v>67</v>
      </c>
      <c r="E10" s="209" t="s">
        <v>106</v>
      </c>
      <c r="F10" s="209" t="s">
        <v>107</v>
      </c>
      <c r="G10" s="209" t="s">
        <v>287</v>
      </c>
      <c r="H10" s="209" t="s">
        <v>288</v>
      </c>
      <c r="I10" s="64">
        <v>162000</v>
      </c>
      <c r="J10" s="64">
        <v>162000</v>
      </c>
      <c r="K10" s="64">
        <v>162000</v>
      </c>
      <c r="L10" s="64"/>
      <c r="M10" s="64"/>
      <c r="N10" s="64"/>
      <c r="O10" s="64"/>
      <c r="P10" s="64"/>
      <c r="Q10" s="64"/>
      <c r="R10" s="64"/>
      <c r="S10" s="64"/>
      <c r="T10" s="64"/>
      <c r="U10" s="64"/>
      <c r="V10" s="64"/>
      <c r="W10" s="64"/>
    </row>
    <row r="11" customFormat="1" ht="21.75" customHeight="1" spans="1:23">
      <c r="A11" s="209" t="s">
        <v>284</v>
      </c>
      <c r="B11" s="209" t="s">
        <v>289</v>
      </c>
      <c r="C11" s="209" t="s">
        <v>290</v>
      </c>
      <c r="D11" s="209" t="s">
        <v>67</v>
      </c>
      <c r="E11" s="209" t="s">
        <v>106</v>
      </c>
      <c r="F11" s="209" t="s">
        <v>107</v>
      </c>
      <c r="G11" s="209" t="s">
        <v>291</v>
      </c>
      <c r="H11" s="209" t="s">
        <v>292</v>
      </c>
      <c r="I11" s="64">
        <v>176000</v>
      </c>
      <c r="J11" s="64">
        <v>176000</v>
      </c>
      <c r="K11" s="64">
        <v>176000</v>
      </c>
      <c r="L11" s="64"/>
      <c r="M11" s="64"/>
      <c r="N11" s="64"/>
      <c r="O11" s="64"/>
      <c r="P11" s="64"/>
      <c r="Q11" s="64"/>
      <c r="R11" s="64"/>
      <c r="S11" s="64"/>
      <c r="T11" s="64"/>
      <c r="U11" s="64"/>
      <c r="V11" s="64"/>
      <c r="W11" s="64"/>
    </row>
    <row r="12" customFormat="1" ht="21.75" customHeight="1" spans="1:23">
      <c r="A12" s="209" t="s">
        <v>284</v>
      </c>
      <c r="B12" s="209" t="s">
        <v>293</v>
      </c>
      <c r="C12" s="209" t="s">
        <v>294</v>
      </c>
      <c r="D12" s="209" t="s">
        <v>67</v>
      </c>
      <c r="E12" s="209" t="s">
        <v>106</v>
      </c>
      <c r="F12" s="209" t="s">
        <v>107</v>
      </c>
      <c r="G12" s="209" t="s">
        <v>274</v>
      </c>
      <c r="H12" s="209" t="s">
        <v>275</v>
      </c>
      <c r="I12" s="64">
        <v>50000</v>
      </c>
      <c r="J12" s="64">
        <v>50000</v>
      </c>
      <c r="K12" s="64">
        <v>50000</v>
      </c>
      <c r="L12" s="64"/>
      <c r="M12" s="64"/>
      <c r="N12" s="64"/>
      <c r="O12" s="64"/>
      <c r="P12" s="64"/>
      <c r="Q12" s="64"/>
      <c r="R12" s="64"/>
      <c r="S12" s="64"/>
      <c r="T12" s="64"/>
      <c r="U12" s="64"/>
      <c r="V12" s="64"/>
      <c r="W12" s="64"/>
    </row>
    <row r="13" customFormat="1" ht="21.75" customHeight="1" spans="1:23">
      <c r="A13" s="209" t="s">
        <v>284</v>
      </c>
      <c r="B13" s="209" t="s">
        <v>295</v>
      </c>
      <c r="C13" s="209" t="s">
        <v>296</v>
      </c>
      <c r="D13" s="209" t="s">
        <v>67</v>
      </c>
      <c r="E13" s="209" t="s">
        <v>114</v>
      </c>
      <c r="F13" s="209" t="s">
        <v>113</v>
      </c>
      <c r="G13" s="209" t="s">
        <v>287</v>
      </c>
      <c r="H13" s="209" t="s">
        <v>288</v>
      </c>
      <c r="I13" s="64">
        <v>196000</v>
      </c>
      <c r="J13" s="64">
        <v>196000</v>
      </c>
      <c r="K13" s="64">
        <v>196000</v>
      </c>
      <c r="L13" s="64"/>
      <c r="M13" s="64"/>
      <c r="N13" s="64"/>
      <c r="O13" s="64"/>
      <c r="P13" s="64"/>
      <c r="Q13" s="64"/>
      <c r="R13" s="64"/>
      <c r="S13" s="64"/>
      <c r="T13" s="64"/>
      <c r="U13" s="64"/>
      <c r="V13" s="64"/>
      <c r="W13" s="64"/>
    </row>
    <row r="14" customFormat="1" ht="21.75" customHeight="1" spans="1:23">
      <c r="A14" s="209" t="s">
        <v>284</v>
      </c>
      <c r="B14" s="209" t="s">
        <v>297</v>
      </c>
      <c r="C14" s="209" t="s">
        <v>298</v>
      </c>
      <c r="D14" s="209" t="s">
        <v>67</v>
      </c>
      <c r="E14" s="209" t="s">
        <v>143</v>
      </c>
      <c r="F14" s="209" t="s">
        <v>144</v>
      </c>
      <c r="G14" s="209" t="s">
        <v>299</v>
      </c>
      <c r="H14" s="209" t="s">
        <v>300</v>
      </c>
      <c r="I14" s="64">
        <v>1040000</v>
      </c>
      <c r="J14" s="64">
        <v>1040000</v>
      </c>
      <c r="K14" s="64">
        <v>1040000</v>
      </c>
      <c r="L14" s="64"/>
      <c r="M14" s="64"/>
      <c r="N14" s="64"/>
      <c r="O14" s="64"/>
      <c r="P14" s="64"/>
      <c r="Q14" s="64"/>
      <c r="R14" s="64"/>
      <c r="S14" s="64"/>
      <c r="T14" s="64"/>
      <c r="U14" s="64"/>
      <c r="V14" s="64"/>
      <c r="W14" s="64"/>
    </row>
    <row r="15" customFormat="1" ht="21.75" customHeight="1" spans="1:23">
      <c r="A15" s="209" t="s">
        <v>284</v>
      </c>
      <c r="B15" s="209" t="s">
        <v>301</v>
      </c>
      <c r="C15" s="209" t="s">
        <v>302</v>
      </c>
      <c r="D15" s="209" t="s">
        <v>67</v>
      </c>
      <c r="E15" s="209" t="s">
        <v>98</v>
      </c>
      <c r="F15" s="209" t="s">
        <v>99</v>
      </c>
      <c r="G15" s="209" t="s">
        <v>274</v>
      </c>
      <c r="H15" s="209" t="s">
        <v>275</v>
      </c>
      <c r="I15" s="64">
        <v>100000</v>
      </c>
      <c r="J15" s="64">
        <v>100000</v>
      </c>
      <c r="K15" s="64">
        <v>100000</v>
      </c>
      <c r="L15" s="64"/>
      <c r="M15" s="64"/>
      <c r="N15" s="64"/>
      <c r="O15" s="64"/>
      <c r="P15" s="64"/>
      <c r="Q15" s="64"/>
      <c r="R15" s="64"/>
      <c r="S15" s="64"/>
      <c r="T15" s="64"/>
      <c r="U15" s="64"/>
      <c r="V15" s="64"/>
      <c r="W15" s="64"/>
    </row>
    <row r="16" customFormat="1" ht="21.75" customHeight="1" spans="1:23">
      <c r="A16" s="209" t="s">
        <v>303</v>
      </c>
      <c r="B16" s="209" t="s">
        <v>304</v>
      </c>
      <c r="C16" s="209" t="s">
        <v>305</v>
      </c>
      <c r="D16" s="209" t="s">
        <v>67</v>
      </c>
      <c r="E16" s="209" t="s">
        <v>104</v>
      </c>
      <c r="F16" s="209" t="s">
        <v>105</v>
      </c>
      <c r="G16" s="209" t="s">
        <v>299</v>
      </c>
      <c r="H16" s="209" t="s">
        <v>300</v>
      </c>
      <c r="I16" s="64">
        <v>10121.89</v>
      </c>
      <c r="J16" s="64"/>
      <c r="K16" s="64"/>
      <c r="L16" s="64"/>
      <c r="M16" s="64"/>
      <c r="N16" s="64"/>
      <c r="O16" s="64"/>
      <c r="P16" s="64"/>
      <c r="Q16" s="64"/>
      <c r="R16" s="64">
        <v>10121.89</v>
      </c>
      <c r="S16" s="64"/>
      <c r="T16" s="64"/>
      <c r="U16" s="64">
        <v>10121.89</v>
      </c>
      <c r="V16" s="64"/>
      <c r="W16" s="64"/>
    </row>
    <row r="17" customFormat="1" ht="21.75" customHeight="1" spans="1:23">
      <c r="A17" s="209" t="s">
        <v>303</v>
      </c>
      <c r="B17" s="209" t="s">
        <v>306</v>
      </c>
      <c r="C17" s="209" t="s">
        <v>307</v>
      </c>
      <c r="D17" s="209" t="s">
        <v>67</v>
      </c>
      <c r="E17" s="209" t="s">
        <v>149</v>
      </c>
      <c r="F17" s="209" t="s">
        <v>150</v>
      </c>
      <c r="G17" s="209" t="s">
        <v>299</v>
      </c>
      <c r="H17" s="209" t="s">
        <v>300</v>
      </c>
      <c r="I17" s="64">
        <v>60000</v>
      </c>
      <c r="J17" s="64">
        <v>60000</v>
      </c>
      <c r="K17" s="64">
        <v>60000</v>
      </c>
      <c r="L17" s="64"/>
      <c r="M17" s="64"/>
      <c r="N17" s="64"/>
      <c r="O17" s="64"/>
      <c r="P17" s="64"/>
      <c r="Q17" s="64"/>
      <c r="R17" s="64"/>
      <c r="S17" s="64"/>
      <c r="T17" s="64"/>
      <c r="U17" s="64"/>
      <c r="V17" s="64"/>
      <c r="W17" s="64"/>
    </row>
    <row r="18" customFormat="1" ht="18.75" customHeight="1" spans="1:23">
      <c r="A18" s="217" t="s">
        <v>193</v>
      </c>
      <c r="B18" s="218"/>
      <c r="C18" s="218"/>
      <c r="D18" s="218"/>
      <c r="E18" s="218"/>
      <c r="F18" s="218"/>
      <c r="G18" s="218"/>
      <c r="H18" s="219"/>
      <c r="I18" s="64">
        <v>1794121.89</v>
      </c>
      <c r="J18" s="64">
        <v>1784000</v>
      </c>
      <c r="K18" s="64">
        <v>1784000</v>
      </c>
      <c r="L18" s="64"/>
      <c r="M18" s="64"/>
      <c r="N18" s="64"/>
      <c r="O18" s="64"/>
      <c r="P18" s="64"/>
      <c r="Q18" s="64"/>
      <c r="R18" s="64">
        <v>10121.89</v>
      </c>
      <c r="S18" s="64"/>
      <c r="T18" s="64"/>
      <c r="U18" s="64">
        <v>10121.89</v>
      </c>
      <c r="V18" s="64"/>
      <c r="W18" s="64"/>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9"/>
  <sheetViews>
    <sheetView showZeros="0" tabSelected="1" topLeftCell="B1" workbookViewId="0">
      <pane ySplit="1" topLeftCell="A30" activePane="bottomLeft" state="frozen"/>
      <selection/>
      <selection pane="bottomLeft" activeCell="D38" sqref="D38"/>
    </sheetView>
  </sheetViews>
  <sheetFormatPr defaultColWidth="9.14166666666667" defaultRowHeight="12" customHeight="1"/>
  <cols>
    <col min="1" max="1" width="34.2833333333333" customWidth="1"/>
    <col min="2" max="2" width="42.375" customWidth="1"/>
    <col min="3" max="6" width="23.575" customWidth="1"/>
    <col min="7" max="7" width="25.1416666666667" customWidth="1"/>
    <col min="8" max="9" width="23.575" customWidth="1"/>
    <col min="10" max="10" width="36.85" customWidth="1"/>
  </cols>
  <sheetData>
    <row r="1" customFormat="1" customHeight="1" spans="1:10">
      <c r="A1" s="1"/>
      <c r="B1" s="1"/>
      <c r="C1" s="1"/>
      <c r="D1" s="1"/>
      <c r="E1" s="1"/>
      <c r="F1" s="1"/>
      <c r="G1" s="1"/>
      <c r="H1" s="1"/>
      <c r="I1" s="1"/>
      <c r="J1" s="1"/>
    </row>
    <row r="2" customFormat="1" ht="18" customHeight="1" spans="10:10">
      <c r="J2" s="187"/>
    </row>
    <row r="3" customFormat="1" ht="39.75" customHeight="1" spans="1:10">
      <c r="A3" s="207" t="str">
        <f>"2025"&amp;"年部门项目支出绩效目标表（本级）"</f>
        <v>2025年部门项目支出绩效目标表（本级）</v>
      </c>
      <c r="B3" s="43"/>
      <c r="C3" s="43"/>
      <c r="D3" s="43"/>
      <c r="E3" s="43"/>
      <c r="F3" s="149"/>
      <c r="G3" s="43"/>
      <c r="H3" s="149"/>
      <c r="I3" s="149"/>
      <c r="J3" s="43"/>
    </row>
    <row r="4" customFormat="1" ht="17.25" customHeight="1" spans="1:1">
      <c r="A4" s="44" t="str">
        <f>"单位名称："&amp;"昆明市晋宁区工业和科学技术信息化局"</f>
        <v>单位名称：昆明市晋宁区工业和科学技术信息化局</v>
      </c>
    </row>
    <row r="5" customFormat="1" ht="44.25" customHeight="1" spans="1:10">
      <c r="A5" s="15" t="s">
        <v>203</v>
      </c>
      <c r="B5" s="15" t="s">
        <v>308</v>
      </c>
      <c r="C5" s="15" t="s">
        <v>309</v>
      </c>
      <c r="D5" s="15" t="s">
        <v>310</v>
      </c>
      <c r="E5" s="15" t="s">
        <v>311</v>
      </c>
      <c r="F5" s="212" t="s">
        <v>312</v>
      </c>
      <c r="G5" s="15" t="s">
        <v>313</v>
      </c>
      <c r="H5" s="212" t="s">
        <v>314</v>
      </c>
      <c r="I5" s="212" t="s">
        <v>315</v>
      </c>
      <c r="J5" s="15" t="s">
        <v>316</v>
      </c>
    </row>
    <row r="6" customFormat="1" ht="18.75" customHeight="1" spans="1:10">
      <c r="A6" s="208">
        <v>1</v>
      </c>
      <c r="B6" s="208">
        <v>2</v>
      </c>
      <c r="C6" s="208">
        <v>3</v>
      </c>
      <c r="D6" s="208">
        <v>4</v>
      </c>
      <c r="E6" s="208">
        <v>5</v>
      </c>
      <c r="F6" s="213">
        <v>6</v>
      </c>
      <c r="G6" s="208">
        <v>7</v>
      </c>
      <c r="H6" s="213">
        <v>8</v>
      </c>
      <c r="I6" s="213">
        <v>9</v>
      </c>
      <c r="J6" s="208">
        <v>10</v>
      </c>
    </row>
    <row r="7" customFormat="1" ht="27.75" customHeight="1" spans="1:10">
      <c r="A7" s="16" t="s">
        <v>67</v>
      </c>
      <c r="B7" s="209"/>
      <c r="C7" s="209"/>
      <c r="D7" s="209"/>
      <c r="E7" s="35"/>
      <c r="F7" s="214"/>
      <c r="G7" s="35"/>
      <c r="H7" s="214"/>
      <c r="I7" s="214"/>
      <c r="J7" s="35"/>
    </row>
    <row r="8" customFormat="1" ht="30" customHeight="1" spans="1:10">
      <c r="A8" s="210" t="s">
        <v>67</v>
      </c>
      <c r="B8" s="21"/>
      <c r="C8" s="21"/>
      <c r="D8" s="21"/>
      <c r="E8" s="21"/>
      <c r="F8" s="21"/>
      <c r="G8" s="21"/>
      <c r="H8" s="21"/>
      <c r="I8" s="21"/>
      <c r="J8" s="21"/>
    </row>
    <row r="9" customFormat="1" ht="30" customHeight="1" spans="1:10">
      <c r="A9" s="211" t="s">
        <v>307</v>
      </c>
      <c r="B9" s="21" t="s">
        <v>317</v>
      </c>
      <c r="C9" s="21" t="s">
        <v>318</v>
      </c>
      <c r="D9" s="21" t="s">
        <v>319</v>
      </c>
      <c r="E9" s="21" t="s">
        <v>320</v>
      </c>
      <c r="F9" s="21" t="s">
        <v>321</v>
      </c>
      <c r="G9" s="21" t="s">
        <v>80</v>
      </c>
      <c r="H9" s="21" t="s">
        <v>322</v>
      </c>
      <c r="I9" s="21" t="s">
        <v>323</v>
      </c>
      <c r="J9" s="21" t="s">
        <v>324</v>
      </c>
    </row>
    <row r="10" customFormat="1" ht="30" customHeight="1" spans="1:10">
      <c r="A10" s="211"/>
      <c r="B10" s="21"/>
      <c r="C10" s="21" t="s">
        <v>318</v>
      </c>
      <c r="D10" s="21" t="s">
        <v>325</v>
      </c>
      <c r="E10" s="21" t="s">
        <v>326</v>
      </c>
      <c r="F10" s="21" t="s">
        <v>321</v>
      </c>
      <c r="G10" s="21" t="s">
        <v>327</v>
      </c>
      <c r="H10" s="21" t="s">
        <v>328</v>
      </c>
      <c r="I10" s="21" t="s">
        <v>323</v>
      </c>
      <c r="J10" s="21" t="s">
        <v>329</v>
      </c>
    </row>
    <row r="11" customFormat="1" ht="30" customHeight="1" spans="1:10">
      <c r="A11" s="211"/>
      <c r="B11" s="21"/>
      <c r="C11" s="21" t="s">
        <v>318</v>
      </c>
      <c r="D11" s="21" t="s">
        <v>330</v>
      </c>
      <c r="E11" s="21" t="s">
        <v>331</v>
      </c>
      <c r="F11" s="21" t="s">
        <v>332</v>
      </c>
      <c r="G11" s="21" t="s">
        <v>333</v>
      </c>
      <c r="H11" s="21"/>
      <c r="I11" s="21" t="s">
        <v>334</v>
      </c>
      <c r="J11" s="21" t="s">
        <v>329</v>
      </c>
    </row>
    <row r="12" customFormat="1" ht="30" customHeight="1" spans="1:10">
      <c r="A12" s="211"/>
      <c r="B12" s="21"/>
      <c r="C12" s="21" t="s">
        <v>335</v>
      </c>
      <c r="D12" s="21" t="s">
        <v>336</v>
      </c>
      <c r="E12" s="21" t="s">
        <v>337</v>
      </c>
      <c r="F12" s="21" t="s">
        <v>321</v>
      </c>
      <c r="G12" s="21" t="s">
        <v>338</v>
      </c>
      <c r="H12" s="21" t="s">
        <v>339</v>
      </c>
      <c r="I12" s="21" t="s">
        <v>323</v>
      </c>
      <c r="J12" s="21" t="s">
        <v>329</v>
      </c>
    </row>
    <row r="13" customFormat="1" ht="30" customHeight="1" spans="1:10">
      <c r="A13" s="211"/>
      <c r="B13" s="21"/>
      <c r="C13" s="21" t="s">
        <v>335</v>
      </c>
      <c r="D13" s="21" t="s">
        <v>340</v>
      </c>
      <c r="E13" s="21" t="s">
        <v>341</v>
      </c>
      <c r="F13" s="21" t="s">
        <v>342</v>
      </c>
      <c r="G13" s="21" t="s">
        <v>343</v>
      </c>
      <c r="H13" s="21"/>
      <c r="I13" s="21" t="s">
        <v>334</v>
      </c>
      <c r="J13" s="21" t="s">
        <v>329</v>
      </c>
    </row>
    <row r="14" customFormat="1" ht="36" spans="1:10">
      <c r="A14" s="211"/>
      <c r="B14" s="21"/>
      <c r="C14" s="21" t="s">
        <v>335</v>
      </c>
      <c r="D14" s="21" t="s">
        <v>344</v>
      </c>
      <c r="E14" s="21" t="s">
        <v>345</v>
      </c>
      <c r="F14" s="21" t="s">
        <v>321</v>
      </c>
      <c r="G14" s="21" t="s">
        <v>92</v>
      </c>
      <c r="H14" s="21" t="s">
        <v>346</v>
      </c>
      <c r="I14" s="21" t="s">
        <v>323</v>
      </c>
      <c r="J14" s="21" t="s">
        <v>329</v>
      </c>
    </row>
    <row r="15" customFormat="1" ht="36" spans="1:10">
      <c r="A15" s="211"/>
      <c r="B15" s="21"/>
      <c r="C15" s="21" t="s">
        <v>347</v>
      </c>
      <c r="D15" s="21" t="s">
        <v>348</v>
      </c>
      <c r="E15" s="21" t="s">
        <v>349</v>
      </c>
      <c r="F15" s="21" t="s">
        <v>321</v>
      </c>
      <c r="G15" s="21" t="s">
        <v>350</v>
      </c>
      <c r="H15" s="21" t="s">
        <v>328</v>
      </c>
      <c r="I15" s="21" t="s">
        <v>323</v>
      </c>
      <c r="J15" s="21" t="s">
        <v>329</v>
      </c>
    </row>
    <row r="16" customFormat="1" ht="30" customHeight="1" spans="1:10">
      <c r="A16" s="211" t="s">
        <v>294</v>
      </c>
      <c r="B16" s="21" t="s">
        <v>351</v>
      </c>
      <c r="C16" s="21" t="s">
        <v>318</v>
      </c>
      <c r="D16" s="21" t="s">
        <v>319</v>
      </c>
      <c r="E16" s="21" t="s">
        <v>352</v>
      </c>
      <c r="F16" s="21" t="s">
        <v>321</v>
      </c>
      <c r="G16" s="21" t="s">
        <v>353</v>
      </c>
      <c r="H16" s="21" t="s">
        <v>354</v>
      </c>
      <c r="I16" s="21" t="s">
        <v>323</v>
      </c>
      <c r="J16" s="21" t="s">
        <v>355</v>
      </c>
    </row>
    <row r="17" customFormat="1" ht="30" customHeight="1" spans="1:10">
      <c r="A17" s="211"/>
      <c r="B17" s="21"/>
      <c r="C17" s="21" t="s">
        <v>318</v>
      </c>
      <c r="D17" s="21" t="s">
        <v>319</v>
      </c>
      <c r="E17" s="21" t="s">
        <v>356</v>
      </c>
      <c r="F17" s="21" t="s">
        <v>321</v>
      </c>
      <c r="G17" s="21" t="s">
        <v>357</v>
      </c>
      <c r="H17" s="21" t="s">
        <v>358</v>
      </c>
      <c r="I17" s="21" t="s">
        <v>323</v>
      </c>
      <c r="J17" s="21" t="s">
        <v>359</v>
      </c>
    </row>
    <row r="18" customFormat="1" ht="30" customHeight="1" spans="1:10">
      <c r="A18" s="211"/>
      <c r="B18" s="21"/>
      <c r="C18" s="21" t="s">
        <v>335</v>
      </c>
      <c r="D18" s="21" t="s">
        <v>336</v>
      </c>
      <c r="E18" s="21" t="s">
        <v>360</v>
      </c>
      <c r="F18" s="21" t="s">
        <v>321</v>
      </c>
      <c r="G18" s="21" t="s">
        <v>361</v>
      </c>
      <c r="H18" s="21" t="s">
        <v>339</v>
      </c>
      <c r="I18" s="21" t="s">
        <v>323</v>
      </c>
      <c r="J18" s="21" t="s">
        <v>362</v>
      </c>
    </row>
    <row r="19" customFormat="1" ht="169" customHeight="1" spans="1:10">
      <c r="A19" s="211"/>
      <c r="B19" s="21"/>
      <c r="C19" s="21" t="s">
        <v>347</v>
      </c>
      <c r="D19" s="21" t="s">
        <v>348</v>
      </c>
      <c r="E19" s="21" t="s">
        <v>363</v>
      </c>
      <c r="F19" s="21" t="s">
        <v>321</v>
      </c>
      <c r="G19" s="21" t="s">
        <v>327</v>
      </c>
      <c r="H19" s="21" t="s">
        <v>328</v>
      </c>
      <c r="I19" s="21" t="s">
        <v>323</v>
      </c>
      <c r="J19" s="21" t="s">
        <v>364</v>
      </c>
    </row>
    <row r="20" customFormat="1" ht="30" customHeight="1" spans="1:10">
      <c r="A20" s="211" t="s">
        <v>290</v>
      </c>
      <c r="B20" s="21" t="s">
        <v>365</v>
      </c>
      <c r="C20" s="21" t="s">
        <v>318</v>
      </c>
      <c r="D20" s="21" t="s">
        <v>330</v>
      </c>
      <c r="E20" s="21" t="s">
        <v>366</v>
      </c>
      <c r="F20" s="21" t="s">
        <v>342</v>
      </c>
      <c r="G20" s="21" t="s">
        <v>367</v>
      </c>
      <c r="H20" s="21" t="s">
        <v>368</v>
      </c>
      <c r="I20" s="21" t="s">
        <v>334</v>
      </c>
      <c r="J20" s="21" t="s">
        <v>367</v>
      </c>
    </row>
    <row r="21" customFormat="1" ht="30" customHeight="1" spans="1:10">
      <c r="A21" s="211"/>
      <c r="B21" s="21"/>
      <c r="C21" s="21" t="s">
        <v>335</v>
      </c>
      <c r="D21" s="21" t="s">
        <v>340</v>
      </c>
      <c r="E21" s="21" t="s">
        <v>369</v>
      </c>
      <c r="F21" s="21" t="s">
        <v>321</v>
      </c>
      <c r="G21" s="21" t="s">
        <v>370</v>
      </c>
      <c r="H21" s="21" t="s">
        <v>371</v>
      </c>
      <c r="I21" s="21" t="s">
        <v>323</v>
      </c>
      <c r="J21" s="21" t="s">
        <v>370</v>
      </c>
    </row>
    <row r="22" customFormat="1" ht="30" customHeight="1" spans="1:10">
      <c r="A22" s="211"/>
      <c r="B22" s="21"/>
      <c r="C22" s="21" t="s">
        <v>335</v>
      </c>
      <c r="D22" s="21" t="s">
        <v>344</v>
      </c>
      <c r="E22" s="21" t="s">
        <v>372</v>
      </c>
      <c r="F22" s="21" t="s">
        <v>321</v>
      </c>
      <c r="G22" s="21" t="s">
        <v>373</v>
      </c>
      <c r="H22" s="21" t="s">
        <v>374</v>
      </c>
      <c r="I22" s="21" t="s">
        <v>323</v>
      </c>
      <c r="J22" s="21" t="s">
        <v>375</v>
      </c>
    </row>
    <row r="23" customFormat="1" ht="30" customHeight="1" spans="1:10">
      <c r="A23" s="211"/>
      <c r="B23" s="21"/>
      <c r="C23" s="21" t="s">
        <v>347</v>
      </c>
      <c r="D23" s="21" t="s">
        <v>348</v>
      </c>
      <c r="E23" s="21" t="s">
        <v>376</v>
      </c>
      <c r="F23" s="21" t="s">
        <v>321</v>
      </c>
      <c r="G23" s="21" t="s">
        <v>370</v>
      </c>
      <c r="H23" s="21" t="s">
        <v>371</v>
      </c>
      <c r="I23" s="21" t="s">
        <v>323</v>
      </c>
      <c r="J23" s="21" t="s">
        <v>377</v>
      </c>
    </row>
    <row r="24" customFormat="1" ht="30" customHeight="1" spans="1:10">
      <c r="A24" s="211" t="s">
        <v>296</v>
      </c>
      <c r="B24" s="21" t="s">
        <v>378</v>
      </c>
      <c r="C24" s="21" t="s">
        <v>318</v>
      </c>
      <c r="D24" s="21" t="s">
        <v>325</v>
      </c>
      <c r="E24" s="21" t="s">
        <v>379</v>
      </c>
      <c r="F24" s="21" t="s">
        <v>342</v>
      </c>
      <c r="G24" s="21" t="s">
        <v>357</v>
      </c>
      <c r="H24" s="21" t="s">
        <v>328</v>
      </c>
      <c r="I24" s="21" t="s">
        <v>334</v>
      </c>
      <c r="J24" s="21" t="s">
        <v>380</v>
      </c>
    </row>
    <row r="25" customFormat="1" ht="30" customHeight="1" spans="1:10">
      <c r="A25" s="211"/>
      <c r="B25" s="21"/>
      <c r="C25" s="21" t="s">
        <v>335</v>
      </c>
      <c r="D25" s="21" t="s">
        <v>340</v>
      </c>
      <c r="E25" s="21" t="s">
        <v>381</v>
      </c>
      <c r="F25" s="21" t="s">
        <v>321</v>
      </c>
      <c r="G25" s="21" t="s">
        <v>382</v>
      </c>
      <c r="H25" s="21" t="s">
        <v>368</v>
      </c>
      <c r="I25" s="21" t="s">
        <v>323</v>
      </c>
      <c r="J25" s="21" t="s">
        <v>383</v>
      </c>
    </row>
    <row r="26" customFormat="1" ht="30" customHeight="1" spans="1:10">
      <c r="A26" s="211"/>
      <c r="B26" s="21"/>
      <c r="C26" s="21" t="s">
        <v>335</v>
      </c>
      <c r="D26" s="21" t="s">
        <v>344</v>
      </c>
      <c r="E26" s="21" t="s">
        <v>384</v>
      </c>
      <c r="F26" s="21" t="s">
        <v>321</v>
      </c>
      <c r="G26" s="21" t="s">
        <v>81</v>
      </c>
      <c r="H26" s="21" t="s">
        <v>385</v>
      </c>
      <c r="I26" s="21" t="s">
        <v>323</v>
      </c>
      <c r="J26" s="21" t="s">
        <v>386</v>
      </c>
    </row>
    <row r="27" customFormat="1" ht="36" spans="1:10">
      <c r="A27" s="211"/>
      <c r="B27" s="21"/>
      <c r="C27" s="21" t="s">
        <v>347</v>
      </c>
      <c r="D27" s="21" t="s">
        <v>348</v>
      </c>
      <c r="E27" s="21" t="s">
        <v>387</v>
      </c>
      <c r="F27" s="21" t="s">
        <v>321</v>
      </c>
      <c r="G27" s="21" t="s">
        <v>327</v>
      </c>
      <c r="H27" s="21" t="s">
        <v>328</v>
      </c>
      <c r="I27" s="21" t="s">
        <v>323</v>
      </c>
      <c r="J27" s="21" t="s">
        <v>388</v>
      </c>
    </row>
    <row r="28" customFormat="1" ht="30" customHeight="1" spans="1:10">
      <c r="A28" s="211" t="s">
        <v>286</v>
      </c>
      <c r="B28" s="21" t="s">
        <v>389</v>
      </c>
      <c r="C28" s="21" t="s">
        <v>318</v>
      </c>
      <c r="D28" s="21" t="s">
        <v>325</v>
      </c>
      <c r="E28" s="21" t="s">
        <v>369</v>
      </c>
      <c r="F28" s="21" t="s">
        <v>342</v>
      </c>
      <c r="G28" s="21" t="s">
        <v>390</v>
      </c>
      <c r="H28" s="21" t="s">
        <v>385</v>
      </c>
      <c r="I28" s="21" t="s">
        <v>334</v>
      </c>
      <c r="J28" s="21" t="s">
        <v>391</v>
      </c>
    </row>
    <row r="29" customFormat="1" ht="30" customHeight="1" spans="1:10">
      <c r="A29" s="211"/>
      <c r="B29" s="21"/>
      <c r="C29" s="21" t="s">
        <v>335</v>
      </c>
      <c r="D29" s="21" t="s">
        <v>340</v>
      </c>
      <c r="E29" s="21" t="s">
        <v>392</v>
      </c>
      <c r="F29" s="21" t="s">
        <v>342</v>
      </c>
      <c r="G29" s="21" t="s">
        <v>393</v>
      </c>
      <c r="H29" s="21" t="s">
        <v>385</v>
      </c>
      <c r="I29" s="21" t="s">
        <v>323</v>
      </c>
      <c r="J29" s="21" t="s">
        <v>391</v>
      </c>
    </row>
    <row r="30" customFormat="1" ht="30" customHeight="1" spans="1:10">
      <c r="A30" s="211"/>
      <c r="B30" s="21"/>
      <c r="C30" s="21" t="s">
        <v>347</v>
      </c>
      <c r="D30" s="21" t="s">
        <v>348</v>
      </c>
      <c r="E30" s="21" t="s">
        <v>394</v>
      </c>
      <c r="F30" s="21" t="s">
        <v>395</v>
      </c>
      <c r="G30" s="21" t="s">
        <v>370</v>
      </c>
      <c r="H30" s="21" t="s">
        <v>328</v>
      </c>
      <c r="I30" s="21" t="s">
        <v>334</v>
      </c>
      <c r="J30" s="21" t="s">
        <v>396</v>
      </c>
    </row>
    <row r="31" customFormat="1" ht="30" customHeight="1" spans="1:10">
      <c r="A31" s="211" t="s">
        <v>302</v>
      </c>
      <c r="B31" s="21" t="s">
        <v>397</v>
      </c>
      <c r="C31" s="21" t="s">
        <v>318</v>
      </c>
      <c r="D31" s="21" t="s">
        <v>319</v>
      </c>
      <c r="E31" s="21" t="s">
        <v>398</v>
      </c>
      <c r="F31" s="21" t="s">
        <v>342</v>
      </c>
      <c r="G31" s="21" t="s">
        <v>399</v>
      </c>
      <c r="H31" s="21" t="s">
        <v>322</v>
      </c>
      <c r="I31" s="21" t="s">
        <v>323</v>
      </c>
      <c r="J31" s="21" t="s">
        <v>400</v>
      </c>
    </row>
    <row r="32" customFormat="1" ht="36" spans="1:10">
      <c r="A32" s="211"/>
      <c r="B32" s="21"/>
      <c r="C32" s="21" t="s">
        <v>318</v>
      </c>
      <c r="D32" s="21" t="s">
        <v>325</v>
      </c>
      <c r="E32" s="21" t="s">
        <v>401</v>
      </c>
      <c r="F32" s="21" t="s">
        <v>321</v>
      </c>
      <c r="G32" s="21" t="s">
        <v>357</v>
      </c>
      <c r="H32" s="21" t="s">
        <v>328</v>
      </c>
      <c r="I32" s="21" t="s">
        <v>334</v>
      </c>
      <c r="J32" s="21" t="s">
        <v>402</v>
      </c>
    </row>
    <row r="33" customFormat="1" ht="36" spans="1:10">
      <c r="A33" s="211"/>
      <c r="B33" s="21"/>
      <c r="C33" s="21" t="s">
        <v>335</v>
      </c>
      <c r="D33" s="21" t="s">
        <v>340</v>
      </c>
      <c r="E33" s="21" t="s">
        <v>403</v>
      </c>
      <c r="F33" s="21" t="s">
        <v>321</v>
      </c>
      <c r="G33" s="21" t="s">
        <v>357</v>
      </c>
      <c r="H33" s="21" t="s">
        <v>328</v>
      </c>
      <c r="I33" s="21" t="s">
        <v>334</v>
      </c>
      <c r="J33" s="21" t="s">
        <v>404</v>
      </c>
    </row>
    <row r="34" customFormat="1" ht="36" spans="1:10">
      <c r="A34" s="211"/>
      <c r="B34" s="21"/>
      <c r="C34" s="21" t="s">
        <v>347</v>
      </c>
      <c r="D34" s="21" t="s">
        <v>348</v>
      </c>
      <c r="E34" s="21" t="s">
        <v>348</v>
      </c>
      <c r="F34" s="21" t="s">
        <v>321</v>
      </c>
      <c r="G34" s="21" t="s">
        <v>357</v>
      </c>
      <c r="H34" s="21" t="s">
        <v>328</v>
      </c>
      <c r="I34" s="21" t="s">
        <v>323</v>
      </c>
      <c r="J34" s="21" t="s">
        <v>405</v>
      </c>
    </row>
    <row r="35" customFormat="1" ht="30" customHeight="1" spans="1:10">
      <c r="A35" s="211" t="s">
        <v>298</v>
      </c>
      <c r="B35" s="21" t="s">
        <v>406</v>
      </c>
      <c r="C35" s="21" t="s">
        <v>318</v>
      </c>
      <c r="D35" s="21" t="s">
        <v>319</v>
      </c>
      <c r="E35" s="21" t="s">
        <v>407</v>
      </c>
      <c r="F35" s="21" t="s">
        <v>342</v>
      </c>
      <c r="G35" s="21" t="s">
        <v>79</v>
      </c>
      <c r="H35" s="21" t="s">
        <v>408</v>
      </c>
      <c r="I35" s="21" t="s">
        <v>323</v>
      </c>
      <c r="J35" s="21" t="s">
        <v>409</v>
      </c>
    </row>
    <row r="36" customFormat="1" ht="30" customHeight="1" spans="1:10">
      <c r="A36" s="211"/>
      <c r="B36" s="21"/>
      <c r="C36" s="21" t="s">
        <v>318</v>
      </c>
      <c r="D36" s="21" t="s">
        <v>319</v>
      </c>
      <c r="E36" s="21" t="s">
        <v>410</v>
      </c>
      <c r="F36" s="21" t="s">
        <v>342</v>
      </c>
      <c r="G36" s="21" t="s">
        <v>88</v>
      </c>
      <c r="H36" s="21" t="s">
        <v>411</v>
      </c>
      <c r="I36" s="21" t="s">
        <v>334</v>
      </c>
      <c r="J36" s="21" t="s">
        <v>412</v>
      </c>
    </row>
    <row r="37" customFormat="1" ht="36" spans="1:10">
      <c r="A37" s="211"/>
      <c r="B37" s="21"/>
      <c r="C37" s="21" t="s">
        <v>318</v>
      </c>
      <c r="D37" s="21" t="s">
        <v>325</v>
      </c>
      <c r="E37" s="21" t="s">
        <v>413</v>
      </c>
      <c r="F37" s="21" t="s">
        <v>342</v>
      </c>
      <c r="G37" s="21" t="s">
        <v>357</v>
      </c>
      <c r="H37" s="21" t="s">
        <v>328</v>
      </c>
      <c r="I37" s="21" t="s">
        <v>334</v>
      </c>
      <c r="J37" s="21" t="s">
        <v>414</v>
      </c>
    </row>
    <row r="38" customFormat="1" ht="30" customHeight="1" spans="1:10">
      <c r="A38" s="211"/>
      <c r="B38" s="21"/>
      <c r="C38" s="21" t="s">
        <v>318</v>
      </c>
      <c r="D38" s="21" t="s">
        <v>325</v>
      </c>
      <c r="E38" s="21" t="s">
        <v>415</v>
      </c>
      <c r="F38" s="21" t="s">
        <v>342</v>
      </c>
      <c r="G38" s="21" t="s">
        <v>357</v>
      </c>
      <c r="H38" s="21" t="s">
        <v>328</v>
      </c>
      <c r="I38" s="21" t="s">
        <v>334</v>
      </c>
      <c r="J38" s="21" t="s">
        <v>416</v>
      </c>
    </row>
    <row r="39" customFormat="1" ht="30" customHeight="1" spans="1:10">
      <c r="A39" s="211"/>
      <c r="B39" s="21"/>
      <c r="C39" s="21" t="s">
        <v>318</v>
      </c>
      <c r="D39" s="21" t="s">
        <v>325</v>
      </c>
      <c r="E39" s="21" t="s">
        <v>417</v>
      </c>
      <c r="F39" s="21" t="s">
        <v>342</v>
      </c>
      <c r="G39" s="21" t="s">
        <v>357</v>
      </c>
      <c r="H39" s="21" t="s">
        <v>328</v>
      </c>
      <c r="I39" s="21" t="s">
        <v>334</v>
      </c>
      <c r="J39" s="21" t="s">
        <v>418</v>
      </c>
    </row>
    <row r="40" customFormat="1" ht="48" spans="1:10">
      <c r="A40" s="211"/>
      <c r="B40" s="21"/>
      <c r="C40" s="21" t="s">
        <v>318</v>
      </c>
      <c r="D40" s="21" t="s">
        <v>325</v>
      </c>
      <c r="E40" s="21" t="s">
        <v>419</v>
      </c>
      <c r="F40" s="21" t="s">
        <v>342</v>
      </c>
      <c r="G40" s="21" t="s">
        <v>357</v>
      </c>
      <c r="H40" s="21" t="s">
        <v>328</v>
      </c>
      <c r="I40" s="21" t="s">
        <v>334</v>
      </c>
      <c r="J40" s="21" t="s">
        <v>420</v>
      </c>
    </row>
    <row r="41" customFormat="1" ht="30" customHeight="1" spans="1:10">
      <c r="A41" s="211"/>
      <c r="B41" s="21"/>
      <c r="C41" s="21" t="s">
        <v>318</v>
      </c>
      <c r="D41" s="21" t="s">
        <v>330</v>
      </c>
      <c r="E41" s="21" t="s">
        <v>421</v>
      </c>
      <c r="F41" s="21" t="s">
        <v>342</v>
      </c>
      <c r="G41" s="21" t="s">
        <v>357</v>
      </c>
      <c r="H41" s="21" t="s">
        <v>328</v>
      </c>
      <c r="I41" s="21" t="s">
        <v>334</v>
      </c>
      <c r="J41" s="21" t="s">
        <v>422</v>
      </c>
    </row>
    <row r="42" customFormat="1" ht="30" customHeight="1" spans="1:10">
      <c r="A42" s="211"/>
      <c r="B42" s="21"/>
      <c r="C42" s="21" t="s">
        <v>335</v>
      </c>
      <c r="D42" s="21" t="s">
        <v>336</v>
      </c>
      <c r="E42" s="21" t="s">
        <v>423</v>
      </c>
      <c r="F42" s="21" t="s">
        <v>321</v>
      </c>
      <c r="G42" s="21" t="s">
        <v>88</v>
      </c>
      <c r="H42" s="21" t="s">
        <v>328</v>
      </c>
      <c r="I42" s="21" t="s">
        <v>323</v>
      </c>
      <c r="J42" s="21" t="s">
        <v>424</v>
      </c>
    </row>
    <row r="43" customFormat="1" ht="36" spans="1:10">
      <c r="A43" s="211"/>
      <c r="B43" s="21"/>
      <c r="C43" s="21" t="s">
        <v>335</v>
      </c>
      <c r="D43" s="21" t="s">
        <v>340</v>
      </c>
      <c r="E43" s="21" t="s">
        <v>425</v>
      </c>
      <c r="F43" s="21" t="s">
        <v>342</v>
      </c>
      <c r="G43" s="21" t="s">
        <v>357</v>
      </c>
      <c r="H43" s="21" t="s">
        <v>328</v>
      </c>
      <c r="I43" s="21" t="s">
        <v>334</v>
      </c>
      <c r="J43" s="21" t="s">
        <v>426</v>
      </c>
    </row>
    <row r="44" customFormat="1" ht="30" customHeight="1" spans="1:10">
      <c r="A44" s="211"/>
      <c r="B44" s="21"/>
      <c r="C44" s="21" t="s">
        <v>347</v>
      </c>
      <c r="D44" s="21" t="s">
        <v>348</v>
      </c>
      <c r="E44" s="21" t="s">
        <v>427</v>
      </c>
      <c r="F44" s="21" t="s">
        <v>342</v>
      </c>
      <c r="G44" s="21" t="s">
        <v>428</v>
      </c>
      <c r="H44" s="21" t="s">
        <v>328</v>
      </c>
      <c r="I44" s="21" t="s">
        <v>334</v>
      </c>
      <c r="J44" s="21" t="s">
        <v>429</v>
      </c>
    </row>
    <row r="45" customFormat="1" ht="30" customHeight="1" spans="1:10">
      <c r="A45" s="211" t="s">
        <v>305</v>
      </c>
      <c r="B45" s="21" t="s">
        <v>430</v>
      </c>
      <c r="C45" s="21" t="s">
        <v>318</v>
      </c>
      <c r="D45" s="21" t="s">
        <v>319</v>
      </c>
      <c r="E45" s="21" t="s">
        <v>407</v>
      </c>
      <c r="F45" s="21" t="s">
        <v>342</v>
      </c>
      <c r="G45" s="21" t="s">
        <v>431</v>
      </c>
      <c r="H45" s="21" t="s">
        <v>408</v>
      </c>
      <c r="I45" s="21" t="s">
        <v>323</v>
      </c>
      <c r="J45" s="21" t="s">
        <v>432</v>
      </c>
    </row>
    <row r="46" customFormat="1" ht="36" spans="1:10">
      <c r="A46" s="211"/>
      <c r="B46" s="21"/>
      <c r="C46" s="21" t="s">
        <v>318</v>
      </c>
      <c r="D46" s="21" t="s">
        <v>325</v>
      </c>
      <c r="E46" s="21" t="s">
        <v>413</v>
      </c>
      <c r="F46" s="21" t="s">
        <v>342</v>
      </c>
      <c r="G46" s="21" t="s">
        <v>357</v>
      </c>
      <c r="H46" s="21" t="s">
        <v>328</v>
      </c>
      <c r="I46" s="21" t="s">
        <v>334</v>
      </c>
      <c r="J46" s="21" t="s">
        <v>414</v>
      </c>
    </row>
    <row r="47" customFormat="1" ht="30" customHeight="1" spans="1:10">
      <c r="A47" s="211"/>
      <c r="B47" s="21"/>
      <c r="C47" s="21" t="s">
        <v>318</v>
      </c>
      <c r="D47" s="21" t="s">
        <v>330</v>
      </c>
      <c r="E47" s="21" t="s">
        <v>421</v>
      </c>
      <c r="F47" s="21" t="s">
        <v>321</v>
      </c>
      <c r="G47" s="21" t="s">
        <v>433</v>
      </c>
      <c r="H47" s="21" t="s">
        <v>434</v>
      </c>
      <c r="I47" s="21" t="s">
        <v>334</v>
      </c>
      <c r="J47" s="21" t="s">
        <v>422</v>
      </c>
    </row>
    <row r="48" customFormat="1" ht="30" customHeight="1" spans="1:10">
      <c r="A48" s="211"/>
      <c r="B48" s="21"/>
      <c r="C48" s="21" t="s">
        <v>335</v>
      </c>
      <c r="D48" s="21" t="s">
        <v>340</v>
      </c>
      <c r="E48" s="21" t="s">
        <v>435</v>
      </c>
      <c r="F48" s="21" t="s">
        <v>395</v>
      </c>
      <c r="G48" s="21" t="s">
        <v>88</v>
      </c>
      <c r="H48" s="21" t="s">
        <v>328</v>
      </c>
      <c r="I48" s="21" t="s">
        <v>334</v>
      </c>
      <c r="J48" s="21" t="s">
        <v>436</v>
      </c>
    </row>
    <row r="49" customFormat="1" ht="30" customHeight="1" spans="1:10">
      <c r="A49" s="211"/>
      <c r="B49" s="21"/>
      <c r="C49" s="21" t="s">
        <v>347</v>
      </c>
      <c r="D49" s="21" t="s">
        <v>348</v>
      </c>
      <c r="E49" s="21" t="s">
        <v>427</v>
      </c>
      <c r="F49" s="21" t="s">
        <v>321</v>
      </c>
      <c r="G49" s="21" t="s">
        <v>350</v>
      </c>
      <c r="H49" s="21" t="s">
        <v>328</v>
      </c>
      <c r="I49" s="21" t="s">
        <v>334</v>
      </c>
      <c r="J49" s="21" t="s">
        <v>429</v>
      </c>
    </row>
  </sheetData>
  <mergeCells count="18">
    <mergeCell ref="A3:J3"/>
    <mergeCell ref="A4:H4"/>
    <mergeCell ref="A9:A15"/>
    <mergeCell ref="A16:A19"/>
    <mergeCell ref="A20:A23"/>
    <mergeCell ref="A24:A27"/>
    <mergeCell ref="A28:A30"/>
    <mergeCell ref="A31:A34"/>
    <mergeCell ref="A35:A44"/>
    <mergeCell ref="A45:A49"/>
    <mergeCell ref="B9:B15"/>
    <mergeCell ref="B16:B19"/>
    <mergeCell ref="B20:B23"/>
    <mergeCell ref="B24:B27"/>
    <mergeCell ref="B28:B30"/>
    <mergeCell ref="B31:B34"/>
    <mergeCell ref="B35:B44"/>
    <mergeCell ref="B45:B4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2025-02-06T23:09:00Z</dcterms:created>
  <dcterms:modified xsi:type="dcterms:W3CDTF">2025-03-06T16:33:36Z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2052-12.8.2.15091</vt:lpwstr>
  </property>
</Properties>
</file>