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<sst xmlns="http://schemas.openxmlformats.org/spreadsheetml/2006/main" count="28" uniqueCount="24">
  <si>
    <t>附件</t>
  </si>
  <si>
    <t>昆明市晋宁区2022年1月份高龄老年人保健补助经费核拨表</t>
  </si>
  <si>
    <t>制表单位：昆明市晋宁区民政局                                            制表时间：2022年2月11日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</si>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</sst>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 tint="0.05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Border="1" applyAlignment="1">
      <alignment horizontal="center" wrapText="1"/>
    </xf>
    <xf numFmtId="0" fontId="8" fillId="0" borderId="1" xfId="0" applyNumberFormat="1" applyFont="1" applyFill="1" applyBorder="1" applyAlignment="1" applyProtection="1">
      <alignment horizontal="center"/>
    </xf>
    <xf numFmtId="176" fontId="4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P12" sqref="P12"/>
    </sheetView>
  </sheetViews>
  <sheetFormatPr defaultColWidth="9" defaultRowHeight="13.5"/>
  <cols>
    <col min="1" max="1" width="4.375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3" width="10" style="1" customWidth="1"/>
    <col min="14" max="15" width="10.125" style="1" customWidth="1"/>
    <col min="16" max="16" width="7.5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  <c r="P3" s="4"/>
    </row>
    <row r="4" ht="63" customHeight="1" spans="1:1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7</v>
      </c>
      <c r="L4" s="6" t="s">
        <v>10</v>
      </c>
      <c r="M4" s="6" t="s">
        <v>11</v>
      </c>
      <c r="N4" s="6" t="s">
        <v>12</v>
      </c>
      <c r="O4" s="19" t="s">
        <v>13</v>
      </c>
      <c r="P4" s="20" t="s">
        <v>14</v>
      </c>
    </row>
    <row r="5" ht="36" customHeight="1" spans="1:16">
      <c r="A5" s="7">
        <v>1</v>
      </c>
      <c r="B5" s="8" t="s">
        <v>15</v>
      </c>
      <c r="C5" s="9">
        <v>2280</v>
      </c>
      <c r="D5" s="10">
        <v>60</v>
      </c>
      <c r="E5" s="9">
        <f>C5*D5</f>
        <v>136800</v>
      </c>
      <c r="F5" s="9">
        <v>183</v>
      </c>
      <c r="G5" s="10">
        <v>120</v>
      </c>
      <c r="H5" s="11">
        <f>F5*G5</f>
        <v>21960</v>
      </c>
      <c r="I5" s="11">
        <v>5</v>
      </c>
      <c r="J5" s="7">
        <v>500</v>
      </c>
      <c r="K5" s="9">
        <f>I5*J5</f>
        <v>2500</v>
      </c>
      <c r="L5" s="21">
        <f>C5+F5+I5</f>
        <v>2468</v>
      </c>
      <c r="M5" s="21">
        <v>161260</v>
      </c>
      <c r="N5" s="14">
        <f>M5/2</f>
        <v>80630</v>
      </c>
      <c r="O5" s="22">
        <f>N5</f>
        <v>80630</v>
      </c>
      <c r="P5" s="23"/>
    </row>
    <row r="6" ht="36" customHeight="1" spans="1:16">
      <c r="A6" s="7">
        <v>2</v>
      </c>
      <c r="B6" s="8" t="s">
        <v>16</v>
      </c>
      <c r="C6" s="12">
        <v>420</v>
      </c>
      <c r="D6" s="10">
        <v>60</v>
      </c>
      <c r="E6" s="9">
        <f t="shared" ref="E6:E12" si="0">C6*D6</f>
        <v>25200</v>
      </c>
      <c r="F6" s="12">
        <v>63</v>
      </c>
      <c r="G6" s="10">
        <v>120</v>
      </c>
      <c r="H6" s="11">
        <f t="shared" ref="H6:H12" si="1">F6*G6</f>
        <v>7560</v>
      </c>
      <c r="I6" s="12">
        <v>0</v>
      </c>
      <c r="J6" s="7">
        <v>500</v>
      </c>
      <c r="K6" s="9">
        <f t="shared" ref="K6:K12" si="2">I6*J6</f>
        <v>0</v>
      </c>
      <c r="L6" s="21">
        <f t="shared" ref="L6:L11" si="3">C6+F6+I6</f>
        <v>483</v>
      </c>
      <c r="M6" s="21">
        <f>E6+H6+K6</f>
        <v>32760</v>
      </c>
      <c r="N6" s="14">
        <f t="shared" ref="N6:N12" si="4">M6/2</f>
        <v>16380</v>
      </c>
      <c r="O6" s="22">
        <f t="shared" ref="O6:O12" si="5">N6</f>
        <v>16380</v>
      </c>
      <c r="P6" s="23"/>
    </row>
    <row r="7" ht="36" customHeight="1" spans="1:16">
      <c r="A7" s="7">
        <v>3</v>
      </c>
      <c r="B7" s="8" t="s">
        <v>17</v>
      </c>
      <c r="C7" s="12">
        <v>2278</v>
      </c>
      <c r="D7" s="10">
        <v>60</v>
      </c>
      <c r="E7" s="9">
        <f t="shared" si="0"/>
        <v>136680</v>
      </c>
      <c r="F7" s="12">
        <v>275</v>
      </c>
      <c r="G7" s="10">
        <v>120</v>
      </c>
      <c r="H7" s="11">
        <f t="shared" si="1"/>
        <v>33000</v>
      </c>
      <c r="I7" s="12">
        <v>7</v>
      </c>
      <c r="J7" s="7">
        <v>500</v>
      </c>
      <c r="K7" s="9">
        <f t="shared" si="2"/>
        <v>3500</v>
      </c>
      <c r="L7" s="21">
        <f t="shared" si="3"/>
        <v>2560</v>
      </c>
      <c r="M7" s="21">
        <f>E7+H7+K7</f>
        <v>173180</v>
      </c>
      <c r="N7" s="14">
        <f t="shared" si="4"/>
        <v>86590</v>
      </c>
      <c r="O7" s="22">
        <f t="shared" si="5"/>
        <v>86590</v>
      </c>
      <c r="P7" s="23"/>
    </row>
    <row r="8" ht="36" customHeight="1" spans="1:16">
      <c r="A8" s="7">
        <v>4</v>
      </c>
      <c r="B8" s="8" t="s">
        <v>18</v>
      </c>
      <c r="C8" s="12">
        <v>816</v>
      </c>
      <c r="D8" s="10">
        <v>60</v>
      </c>
      <c r="E8" s="9">
        <f t="shared" si="0"/>
        <v>48960</v>
      </c>
      <c r="F8" s="12">
        <v>105</v>
      </c>
      <c r="G8" s="13">
        <v>120</v>
      </c>
      <c r="H8" s="11">
        <f t="shared" si="1"/>
        <v>12600</v>
      </c>
      <c r="I8" s="12">
        <v>1</v>
      </c>
      <c r="J8" s="7">
        <v>500</v>
      </c>
      <c r="K8" s="9">
        <f t="shared" si="2"/>
        <v>500</v>
      </c>
      <c r="L8" s="21">
        <f t="shared" si="3"/>
        <v>922</v>
      </c>
      <c r="M8" s="21">
        <f>E8+H8+K8</f>
        <v>62060</v>
      </c>
      <c r="N8" s="14">
        <f t="shared" si="4"/>
        <v>31030</v>
      </c>
      <c r="O8" s="22">
        <f t="shared" si="5"/>
        <v>31030</v>
      </c>
      <c r="P8" s="23"/>
    </row>
    <row r="9" ht="36" customHeight="1" spans="1:16">
      <c r="A9" s="7">
        <v>5</v>
      </c>
      <c r="B9" s="14" t="s">
        <v>19</v>
      </c>
      <c r="C9" s="11">
        <v>370</v>
      </c>
      <c r="D9" s="10">
        <v>60</v>
      </c>
      <c r="E9" s="9">
        <f t="shared" si="0"/>
        <v>22200</v>
      </c>
      <c r="F9" s="11">
        <v>54</v>
      </c>
      <c r="G9" s="10">
        <v>120</v>
      </c>
      <c r="H9" s="11">
        <f t="shared" si="1"/>
        <v>6480</v>
      </c>
      <c r="I9" s="11">
        <v>0</v>
      </c>
      <c r="J9" s="7">
        <v>500</v>
      </c>
      <c r="K9" s="9">
        <f t="shared" si="2"/>
        <v>0</v>
      </c>
      <c r="L9" s="21">
        <f t="shared" si="3"/>
        <v>424</v>
      </c>
      <c r="M9" s="21">
        <f>E9+H9</f>
        <v>28680</v>
      </c>
      <c r="N9" s="14">
        <f t="shared" si="4"/>
        <v>14340</v>
      </c>
      <c r="O9" s="22">
        <f t="shared" si="5"/>
        <v>14340</v>
      </c>
      <c r="P9" s="23"/>
    </row>
    <row r="10" ht="36" customHeight="1" spans="1:16">
      <c r="A10" s="7">
        <v>6</v>
      </c>
      <c r="B10" s="8" t="s">
        <v>20</v>
      </c>
      <c r="C10" s="15">
        <v>373</v>
      </c>
      <c r="D10" s="10">
        <v>60</v>
      </c>
      <c r="E10" s="9">
        <f t="shared" si="0"/>
        <v>22380</v>
      </c>
      <c r="F10" s="15">
        <v>47</v>
      </c>
      <c r="G10" s="10">
        <v>120</v>
      </c>
      <c r="H10" s="11">
        <f t="shared" si="1"/>
        <v>5640</v>
      </c>
      <c r="I10" s="15">
        <v>3</v>
      </c>
      <c r="J10" s="7">
        <v>500</v>
      </c>
      <c r="K10" s="9">
        <f t="shared" si="2"/>
        <v>1500</v>
      </c>
      <c r="L10" s="21">
        <f t="shared" si="3"/>
        <v>423</v>
      </c>
      <c r="M10" s="21">
        <f>E10+H10+K10</f>
        <v>29520</v>
      </c>
      <c r="N10" s="14">
        <f t="shared" si="4"/>
        <v>14760</v>
      </c>
      <c r="O10" s="22">
        <f t="shared" si="5"/>
        <v>14760</v>
      </c>
      <c r="P10" s="23"/>
    </row>
    <row r="11" ht="36" customHeight="1" spans="1:16">
      <c r="A11" s="7">
        <v>7</v>
      </c>
      <c r="B11" s="8" t="s">
        <v>21</v>
      </c>
      <c r="C11" s="11">
        <v>232</v>
      </c>
      <c r="D11" s="10">
        <v>60</v>
      </c>
      <c r="E11" s="9">
        <f t="shared" si="0"/>
        <v>13920</v>
      </c>
      <c r="F11" s="11">
        <v>34</v>
      </c>
      <c r="G11" s="10">
        <v>120</v>
      </c>
      <c r="H11" s="11">
        <f t="shared" si="1"/>
        <v>4080</v>
      </c>
      <c r="I11" s="11">
        <v>1</v>
      </c>
      <c r="J11" s="7">
        <v>500</v>
      </c>
      <c r="K11" s="9">
        <f t="shared" si="2"/>
        <v>500</v>
      </c>
      <c r="L11" s="21">
        <f t="shared" si="3"/>
        <v>267</v>
      </c>
      <c r="M11" s="21">
        <v>18500</v>
      </c>
      <c r="N11" s="14">
        <f t="shared" si="4"/>
        <v>9250</v>
      </c>
      <c r="O11" s="22">
        <f t="shared" si="5"/>
        <v>9250</v>
      </c>
      <c r="P11" s="23"/>
    </row>
    <row r="12" ht="40" customHeight="1" spans="1:16">
      <c r="A12" s="16">
        <v>8</v>
      </c>
      <c r="B12" s="17" t="s">
        <v>22</v>
      </c>
      <c r="C12" s="18">
        <v>289</v>
      </c>
      <c r="D12" s="18">
        <v>60</v>
      </c>
      <c r="E12" s="9">
        <f t="shared" si="0"/>
        <v>17340</v>
      </c>
      <c r="F12" s="18">
        <v>37</v>
      </c>
      <c r="G12" s="18">
        <v>120</v>
      </c>
      <c r="H12" s="11">
        <f t="shared" si="1"/>
        <v>4440</v>
      </c>
      <c r="I12" s="18">
        <v>0</v>
      </c>
      <c r="J12" s="18">
        <v>500</v>
      </c>
      <c r="K12" s="9">
        <f t="shared" si="2"/>
        <v>0</v>
      </c>
      <c r="L12" s="18">
        <f>C12+F12</f>
        <v>326</v>
      </c>
      <c r="M12" s="21">
        <f>E12+H12</f>
        <v>21780</v>
      </c>
      <c r="N12" s="14">
        <f t="shared" si="4"/>
        <v>10890</v>
      </c>
      <c r="O12" s="22">
        <f t="shared" si="5"/>
        <v>10890</v>
      </c>
      <c r="P12" s="24"/>
    </row>
    <row r="13" ht="36" customHeight="1" spans="1:16">
      <c r="A13" s="7" t="s">
        <v>23</v>
      </c>
      <c r="B13" s="7"/>
      <c r="C13" s="7">
        <f>SUM(C5:C12)</f>
        <v>7058</v>
      </c>
      <c r="D13" s="7"/>
      <c r="E13" s="7">
        <f>SUM(E5:E12)</f>
        <v>423480</v>
      </c>
      <c r="F13" s="7">
        <f>SUM(F5:F12)</f>
        <v>798</v>
      </c>
      <c r="G13" s="7"/>
      <c r="H13" s="7">
        <f>SUM(H5:H12)</f>
        <v>95760</v>
      </c>
      <c r="I13" s="7">
        <f>SUM(I5:I12)</f>
        <v>17</v>
      </c>
      <c r="J13" s="7"/>
      <c r="K13" s="7">
        <f>SUM(K5:K12)</f>
        <v>8500</v>
      </c>
      <c r="L13" s="7">
        <f>SUM(L5:L12)</f>
        <v>7873</v>
      </c>
      <c r="M13" s="7">
        <f>SUM(M5:M12)</f>
        <v>527740</v>
      </c>
      <c r="N13" s="7">
        <f>SUM(N5:N12)</f>
        <v>263870</v>
      </c>
      <c r="O13" s="22">
        <f>SUM(O5:O12)</f>
        <v>263870</v>
      </c>
      <c r="P13" s="23"/>
    </row>
  </sheetData>
  <mergeCells count="3">
    <mergeCell ref="A1:B1"/>
    <mergeCell ref="A2:P2"/>
    <mergeCell ref="A13:B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