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tabRatio="765"/>
  </bookViews>
  <sheets>
    <sheet name="居民户室内燃气拆改工程项目价格表（新）" sheetId="1" r:id="rId1"/>
    <sheet name="居民户分部分项工程量清单计价表（新）" sheetId="4" r:id="rId2"/>
    <sheet name="燃气具安装辅材价格表" sheetId="3" r:id="rId3"/>
  </sheets>
  <definedNames>
    <definedName name="_xlnm._FilterDatabase" localSheetId="0" hidden="1">'居民户室内燃气拆改工程项目价格表（新）'!$A$3:$G$82</definedName>
    <definedName name="_xlnm.Print_Titles" localSheetId="1">'居民户分部分项工程量清单计价表（新）'!$1:$4</definedName>
    <definedName name="_xlnm.Print_Titles" localSheetId="0">'居民户室内燃气拆改工程项目价格表（新）'!$1:$3</definedName>
  </definedNames>
  <calcPr calcId="144525" fullPrecision="0"/>
</workbook>
</file>

<file path=xl/sharedStrings.xml><?xml version="1.0" encoding="utf-8"?>
<sst xmlns="http://schemas.openxmlformats.org/spreadsheetml/2006/main" count="1073" uniqueCount="413">
  <si>
    <t>附件一</t>
  </si>
  <si>
    <t>室内燃气拆改工程及个性化安装收费标准</t>
  </si>
  <si>
    <t>序号</t>
  </si>
  <si>
    <t>拆改项目</t>
  </si>
  <si>
    <t>单位</t>
  </si>
  <si>
    <t>现收费标准</t>
  </si>
  <si>
    <t>说明</t>
  </si>
  <si>
    <t>上门服务费</t>
  </si>
  <si>
    <t>元/户/次</t>
  </si>
  <si>
    <r>
      <rPr>
        <sz val="9"/>
        <rFont val="宋体"/>
        <charset val="134"/>
      </rPr>
      <t>1、超过1年质保期，且用户申请维修、安装、整改等业务要求提供上门服务的，材料按实收取；
2、常规安检不收取上门服务费</t>
    </r>
    <r>
      <rPr>
        <sz val="9"/>
        <rFont val="宋体"/>
        <charset val="134"/>
      </rPr>
      <t>。</t>
    </r>
  </si>
  <si>
    <t>二次上门服务费</t>
  </si>
  <si>
    <t>因客户的原因造成的二次上门服务。</t>
  </si>
  <si>
    <t>智能卡</t>
  </si>
  <si>
    <t>元/张</t>
  </si>
  <si>
    <t>遗失补办</t>
  </si>
  <si>
    <t>二次挂表明装(镀锌管)</t>
  </si>
  <si>
    <t>户</t>
  </si>
  <si>
    <t>安装表前阀、燃气表、灶前阀，安装2米内镀锌管道、管道吹扫、强度试验、气密性检测、置换（基础安装费用已收取,不再另收）</t>
  </si>
  <si>
    <t>二次挂表明装（镀锌管、预留热水器管道）</t>
  </si>
  <si>
    <t>安装表前阀、燃气表、三通、灶前阀，2米内镀锌管道、预留热水器管道（3米内不锈钢波纹管、球阀），管道吹扫、强度试验、气密性检测、置换</t>
  </si>
  <si>
    <t>二次挂表明装（薄壁不锈钢管）</t>
  </si>
  <si>
    <t>安装表前阀、燃气表、灶前阀，安装2米内薄壁不锈钢管、管道吹扫、强度试验、气密性检测、置换</t>
  </si>
  <si>
    <t>二次挂表明装（薄壁不锈钢管、预留热水器管道）</t>
  </si>
  <si>
    <t>安装表前阀、燃气表、三通、灶前阀，2米内薄壁不锈钢管道、预留热水器管道（3米内不锈钢波纹管、球阀），管道吹扫、强度试验、气密性检测、置换</t>
  </si>
  <si>
    <t>明装（不锈钢波纹管）</t>
  </si>
  <si>
    <t>m</t>
  </si>
  <si>
    <t>不锈钢波纹管每增加1米</t>
  </si>
  <si>
    <t>二次挂表暗埋（不锈钢波纹管）</t>
  </si>
  <si>
    <t>安装表前阀、燃气表、灶前阀、3米内不锈钢波纹管道安装（含塑料波纹套管安装）、防护盖板安装、管道吹扫、强度试验、气密性检测、置换</t>
  </si>
  <si>
    <t>二次挂表暗埋（不锈钢波纹管、预留热水器管道）</t>
  </si>
  <si>
    <t>安装表前阀、燃气表、灶前阀、F型三通，5米内不锈钢波纹管道安装（含塑料波纹套管安装）、防护盖板安装、管道吹扫、强度试验、气密性检测、置换</t>
  </si>
  <si>
    <t>暗埋（不锈钢波纹管）</t>
  </si>
  <si>
    <t>不锈钢波纹管、软套管、薄钢板盖板安装每增加1米</t>
  </si>
  <si>
    <t>燃气灶用出墙组合开关盒</t>
  </si>
  <si>
    <t>个</t>
  </si>
  <si>
    <t>热水器用出墙组合开关盒</t>
  </si>
  <si>
    <t>一类移表(镀锌管）</t>
  </si>
  <si>
    <t>含拆除、安装费、3米管材费（含3米以内的镀锌管件消耗）、上门服务费，超出部分材料按实结算。</t>
  </si>
  <si>
    <t>一类移表(铝塑管）</t>
  </si>
  <si>
    <t>含表后管铝塑管材3米、铜质接头（肉丝接头或外丝接头）各一个的费用、上门服务费，超出标准部分的材料按实际用料情况结算。注：铝塑管仅限于表后管使用。</t>
  </si>
  <si>
    <t>一类移表(薄壁不锈钢管或金属波纹管）</t>
  </si>
  <si>
    <t>含拆除、安装费、3米管材费（含3米以内的不锈钢管件或金属波纹管材料消耗）、上门服务费，超出部分材料按实结算。</t>
  </si>
  <si>
    <t>二类移表</t>
  </si>
  <si>
    <t>镀锌管材消耗20cm以内,镀锌管件消耗不超过8个（镀锌DN15外丝直接、内丝直接、弯头），拆改作业时间在40分钟以内，含上门服务费。</t>
  </si>
  <si>
    <t>改表后管（镀锌管）</t>
  </si>
  <si>
    <t>含拆除、安装费、3米管材费、上门服务费，超出部分材料按实结算</t>
  </si>
  <si>
    <t>改表后管（铝塑管）</t>
  </si>
  <si>
    <t>含原镀锌管的拆除2米内、铝塑管的安装费、铝塑管3米管材、铜质接头（内丝接头或外丝接头）各一个的费用、上门服务费，超出部分材料按实际用料情况结算。</t>
  </si>
  <si>
    <t>改表后管（薄壁不锈钢管或金属波纹管）</t>
  </si>
  <si>
    <t>原表后管拆除2米内、薄壁不锈钢管安装3米内、不锈钢管件、不锈钢波纹管上门服务费，超出部分材料按实际用料情况结算。</t>
  </si>
  <si>
    <t>二类改表后管</t>
  </si>
  <si>
    <t>无材料消耗只需使用工具即可解决，且作业时间在10分钟内能够完成的拆改。上门服务费</t>
  </si>
  <si>
    <t>二级一类高空作业</t>
  </si>
  <si>
    <t>作业高度在2-5米的拆改业务，监护人员在2人以下（含2人）。上门服务费</t>
  </si>
  <si>
    <t>二级二类高空作业</t>
  </si>
  <si>
    <t>作业高度在米5-15米，需使用安全绳悬挂吊空的高空作业，监护人员在3人以上。上门服务费</t>
  </si>
  <si>
    <t>一楼/顶楼户内立管拆改(6层内)</t>
  </si>
  <si>
    <t>不涉及立管改动，仅只需采用镀锌管件即可实施的立管拆改且存在立管停气二次通气业务。</t>
  </si>
  <si>
    <t>一楼/顶楼户内立管拆改(9层内)</t>
  </si>
  <si>
    <t>一楼/顶楼户内立管拆改(12层内)</t>
  </si>
  <si>
    <t>一楼/顶楼户内立管拆改(15层内)</t>
  </si>
  <si>
    <t>一楼/顶楼户内立管拆改(18层内)</t>
  </si>
  <si>
    <t>一楼/顶楼户内立管拆改(21层内)</t>
  </si>
  <si>
    <t>一楼/顶楼户内立管拆改(24层内)</t>
  </si>
  <si>
    <t>一楼/顶楼户内立管拆改(27层内)</t>
  </si>
  <si>
    <t>一楼/顶楼户内立管拆改(30层内)</t>
  </si>
  <si>
    <t>一楼/顶楼户内立管拆改(33层内)</t>
  </si>
  <si>
    <t>拆除燃气表</t>
  </si>
  <si>
    <t>拆除燃气表及表后管道，立管三通装堵头，即立管三通后的户内燃气设施拆除（拆除的管道及燃气表交回公司）</t>
  </si>
  <si>
    <t>拆除户内燃气管道设施</t>
  </si>
  <si>
    <t>拆除户内立管、燃气表及表后管道，即户内燃气设施整体拆除（拆除应遵守规范，不得损害其他用户的合法权益）</t>
  </si>
  <si>
    <t>拆除表后管</t>
  </si>
  <si>
    <t>元/户</t>
  </si>
  <si>
    <t>拆除燃气表后的Dg15镀锌管，在燃气表出气口处加装堵头</t>
  </si>
  <si>
    <t>打洞及套管制安（砖、砌块墙身）</t>
  </si>
  <si>
    <t>元/个</t>
  </si>
  <si>
    <t>含打孔费、套管</t>
  </si>
  <si>
    <t>打洞及套管制安（混凝土墙身）</t>
  </si>
  <si>
    <t>打洞及套管制安（混凝土楼板）</t>
  </si>
  <si>
    <t>光面砖水钻引（开）孔</t>
  </si>
  <si>
    <t>在光面砖墙体上作膨胀螺栓引（开）孔，开孔直径&lt;2.5cm。</t>
  </si>
  <si>
    <t>厨柜台面水钻开（扩）孔</t>
  </si>
  <si>
    <t>对厨柜台面用水钻开（扩）孔，开孔直径&lt;4cm。</t>
  </si>
  <si>
    <t>热水器安装（金属波纹管）</t>
  </si>
  <si>
    <t>含安装、2米燃气波纹管管材费、上门服务费，超出部分材料按实结算（非“百尊”品牌）</t>
  </si>
  <si>
    <t>热水器安装（铝塑管）</t>
  </si>
  <si>
    <t>含安装、2米铝塑管管材费（含两个铜质管件）、上门服务费，超出部分材料按实结算（非“百尊”品牌）</t>
  </si>
  <si>
    <t>拆除热水器</t>
  </si>
  <si>
    <t>元/台</t>
  </si>
  <si>
    <t>拆除热水器及其附属的燃气接管</t>
  </si>
  <si>
    <t>预留热水器三通接口（镀锌管）</t>
  </si>
  <si>
    <t>米</t>
  </si>
  <si>
    <t>含上门服务费、镀锌三通及堵头，不安热水器、不含拆管、安管镀锌管在2米以内。</t>
  </si>
  <si>
    <t>含上门服务费、镀锌管材2米、镀锌三通及堵头各一个，拆管费用、不安热水器。</t>
  </si>
  <si>
    <t>单独上门预留热水器三通接口（镀锌管）</t>
  </si>
  <si>
    <t>含拆管、DN15堵头1个、镀锌三通1个。穿墙眼单独计费。上门服务费</t>
  </si>
  <si>
    <t>单独上门预留热水器三通接口（铝塑管）</t>
  </si>
  <si>
    <t>含拆管、DN15堵头1个、镀锌三通1、外丝直接1个、内丝直接1个、2米铝塑管。穿墙眼单独计费。上门服务费</t>
  </si>
  <si>
    <t>铝塑管冷、热水管安装</t>
  </si>
  <si>
    <r>
      <rPr>
        <sz val="9"/>
        <rFont val="宋体"/>
        <charset val="134"/>
      </rPr>
      <t>元/户</t>
    </r>
    <r>
      <rPr>
        <sz val="9"/>
        <rFont val="宋体"/>
        <charset val="134"/>
      </rPr>
      <t>/次</t>
    </r>
  </si>
  <si>
    <t>采用铝塑管以明敷形式敷设冷热水管，用管在1米以内（含两个铜质管件），超出按实际用料情况计算收取。</t>
  </si>
  <si>
    <t>镀锌钢管安装DN15</t>
  </si>
  <si>
    <t>镀锌钢管安装DN25</t>
  </si>
  <si>
    <t>镀锌钢管拆除DN15</t>
  </si>
  <si>
    <r>
      <rPr>
        <sz val="9"/>
        <rFont val="宋体"/>
        <charset val="134"/>
      </rPr>
      <t>镀锌钢管拆除DN</t>
    </r>
    <r>
      <rPr>
        <sz val="9"/>
        <rFont val="宋体"/>
        <charset val="134"/>
      </rPr>
      <t>25</t>
    </r>
  </si>
  <si>
    <t>丝接带气作业费</t>
  </si>
  <si>
    <t>沿气流方向，绝缘法兰以上，立管阀门以下的拆改迁移，计收丝接带气费，单项费用另外计费。</t>
  </si>
  <si>
    <t>立管改装（别墅单户立管）</t>
  </si>
  <si>
    <t/>
  </si>
  <si>
    <t>改装按实际用料情况计算收取。</t>
  </si>
  <si>
    <t>单独上门更换表前阀</t>
  </si>
  <si>
    <t>安装、更换DN15表前阀（含上门服务费、阀门费用）</t>
  </si>
  <si>
    <t>单独上门更换灶前阀</t>
  </si>
  <si>
    <t>安装、更换DN15灶前阀（含上门服务费、阀门费用）</t>
  </si>
  <si>
    <t>金属波纹管或金属包覆管1米</t>
  </si>
  <si>
    <t>根</t>
  </si>
  <si>
    <t>每增加0.5米增加10元，不足0.5米按0.5米算</t>
  </si>
  <si>
    <t>金属波纹管或金属包覆管1.5米</t>
  </si>
  <si>
    <t>金属波纹管或金属包覆管2米</t>
  </si>
  <si>
    <t>一端内螺纹一端外螺纹铜球阀DN15</t>
  </si>
  <si>
    <t>燃气表接头（表纳子）</t>
  </si>
  <si>
    <t>安装、更换表纳子（包括表纳子费用）</t>
  </si>
  <si>
    <t>不锈钢波纹管DN15-500mm（水管）</t>
  </si>
  <si>
    <t>不锈钢波纹管DN15-800mm（水管）</t>
  </si>
  <si>
    <t>不锈钢波纹管DN15-1000mm（水管）</t>
  </si>
  <si>
    <t>铝塑管1216</t>
  </si>
  <si>
    <t>不锈钢外丝直接DN15</t>
  </si>
  <si>
    <t>只</t>
  </si>
  <si>
    <t>不锈钢内丝直接DN15</t>
  </si>
  <si>
    <t>不锈钢内丝DN15外丝DN20补锌</t>
  </si>
  <si>
    <t>铝塑管管卡</t>
  </si>
  <si>
    <t>套</t>
  </si>
  <si>
    <t>油性生料带</t>
  </si>
  <si>
    <t>卷</t>
  </si>
  <si>
    <t>干性生料带</t>
  </si>
  <si>
    <t>跃层用户增户</t>
  </si>
  <si>
    <t>立管停气、吹扫、切割立管增加三通，增加表前阀、燃气表及表后镀锌管、热水器三通安装、自闭阀安装、立管强度、严密性实验、立管吹扫、置换通气，立管用户逐户检查恢复供气。</t>
  </si>
  <si>
    <t>老旧小区集中开发后的零星报装用户</t>
  </si>
  <si>
    <t>庭院管、立管安装、表前阀、燃气表、灶前阀、户内管道安装。</t>
  </si>
  <si>
    <t>民用报警系统安装（报警器加电磁阀）</t>
  </si>
  <si>
    <t>注：1、铝塑管管材管件规格均为1216；
    2、上述列表中除管材之外的项目均包括上门服务费；
    3、上门服务费按上门次数计收。</t>
  </si>
  <si>
    <t>附件二</t>
  </si>
  <si>
    <t>室内燃气拆改分项工程量清单计价表</t>
  </si>
  <si>
    <t>项   目  名  称</t>
  </si>
  <si>
    <t>工程量</t>
  </si>
  <si>
    <t>单价(元)</t>
  </si>
  <si>
    <t>其中</t>
  </si>
  <si>
    <t>备注</t>
  </si>
  <si>
    <t>人、机、辅</t>
  </si>
  <si>
    <t>主材</t>
  </si>
  <si>
    <t>一</t>
  </si>
  <si>
    <t>室内镀锌管安装</t>
  </si>
  <si>
    <t>1</t>
  </si>
  <si>
    <t>DN15</t>
  </si>
  <si>
    <t>管件安装另计</t>
  </si>
  <si>
    <t>2</t>
  </si>
  <si>
    <t>DN20</t>
  </si>
  <si>
    <t>3</t>
  </si>
  <si>
    <t>DN25</t>
  </si>
  <si>
    <t>4</t>
  </si>
  <si>
    <t>DN32</t>
  </si>
  <si>
    <t>5</t>
  </si>
  <si>
    <t>DN40</t>
  </si>
  <si>
    <t>6</t>
  </si>
  <si>
    <t>DN50</t>
  </si>
  <si>
    <t>7</t>
  </si>
  <si>
    <t>DN65</t>
  </si>
  <si>
    <t>8</t>
  </si>
  <si>
    <t>DN80</t>
  </si>
  <si>
    <t>二</t>
  </si>
  <si>
    <t>室内镀锌管拆除</t>
  </si>
  <si>
    <t>三</t>
  </si>
  <si>
    <t>镀锌管件安装</t>
  </si>
  <si>
    <t>弯头</t>
  </si>
  <si>
    <t>直接</t>
  </si>
  <si>
    <t>三通</t>
  </si>
  <si>
    <t>丝堵</t>
  </si>
  <si>
    <t>活接</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</si>
  <si>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</si>
  <si>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</si>
  <si>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</si>
  <si>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</si>
  <si>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</si>
  <si>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</si>
  <si>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</si>
  <si>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</si>
  <si>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</si>
  <si>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</si>
  <si>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</si>
  <si>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</si>
  <si>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</si>
  <si>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</si>
  <si>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</si>
  <si>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</si>
  <si>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</si>
  <si>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</si>
  <si>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</si>
  <si>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</si>
  <si>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</si>
  <si>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</si>
  <si>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</si>
  <si>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</si>
  <si>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</si>
  <si>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</si>
  <si>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</si>
  <si>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</si>
  <si>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</si>
  <si>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</si>
  <si>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</si>
  <si>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四</t>
  </si>
  <si>
    <t>镀锌管件拆除</t>
  </si>
  <si>
    <t>五</t>
  </si>
  <si>
    <t>燃气表安装</t>
  </si>
  <si>
    <t>民用远传表</t>
  </si>
  <si>
    <t>QK2000BK-G2.5</t>
  </si>
  <si>
    <t>块</t>
  </si>
  <si>
    <t xml:space="preserve">
燃气表价格随型号、厂家不同应作相应调整。</t>
  </si>
  <si>
    <t>QK2000BK-G4</t>
  </si>
  <si>
    <t>民用智能表</t>
  </si>
  <si>
    <r>
      <rPr>
        <sz val="11"/>
        <color theme="1"/>
        <rFont val="宋体"/>
        <charset val="134"/>
      </rPr>
      <t>CPU 4m</t>
    </r>
    <r>
      <rPr>
        <vertAlign val="superscript"/>
        <sz val="11"/>
        <color indexed="8"/>
        <rFont val="宋体"/>
        <charset val="134"/>
      </rPr>
      <t>3</t>
    </r>
    <r>
      <rPr>
        <sz val="11"/>
        <color theme="1"/>
        <rFont val="宋体"/>
        <charset val="134"/>
      </rPr>
      <t>/h</t>
    </r>
  </si>
  <si>
    <t>民用普表</t>
  </si>
  <si>
    <t>G2.5</t>
  </si>
  <si>
    <t>G4</t>
  </si>
  <si>
    <t>工商用表</t>
  </si>
  <si>
    <t>G6</t>
  </si>
  <si>
    <t>G10</t>
  </si>
  <si>
    <t>G16</t>
  </si>
  <si>
    <t>G25</t>
  </si>
  <si>
    <t>LMN-10</t>
  </si>
  <si>
    <t>LMN-16</t>
  </si>
  <si>
    <t>LMN-25</t>
  </si>
  <si>
    <t>LMN-40</t>
  </si>
  <si>
    <t>LMN-65</t>
  </si>
  <si>
    <t>LMN-100</t>
  </si>
  <si>
    <t>六</t>
  </si>
  <si>
    <t>燃气表拆除</t>
  </si>
  <si>
    <t>2.5m3</t>
  </si>
  <si>
    <r>
      <rPr>
        <sz val="10"/>
        <color indexed="8"/>
        <rFont val="宋体"/>
        <charset val="134"/>
      </rPr>
      <t>4</t>
    </r>
    <r>
      <rPr>
        <sz val="10"/>
        <color indexed="8"/>
        <rFont val="宋体"/>
        <charset val="134"/>
      </rPr>
      <t>m3</t>
    </r>
  </si>
  <si>
    <t>6m3</t>
  </si>
  <si>
    <t>10m3</t>
  </si>
  <si>
    <t>16m3</t>
  </si>
  <si>
    <t>25m3</t>
  </si>
  <si>
    <t>40m3</t>
  </si>
  <si>
    <t>65m3</t>
  </si>
  <si>
    <t>100m3</t>
  </si>
  <si>
    <t>七</t>
  </si>
  <si>
    <t>螺纹阀门安装</t>
  </si>
  <si>
    <t>DN15表前阀</t>
  </si>
  <si>
    <t>DN15灶前阀</t>
  </si>
  <si>
    <r>
      <rPr>
        <sz val="10"/>
        <color indexed="8"/>
        <rFont val="宋体"/>
        <charset val="134"/>
      </rPr>
      <t>锁式铜球阀_</t>
    </r>
    <r>
      <rPr>
        <sz val="10"/>
        <color indexed="8"/>
        <rFont val="宋体"/>
        <charset val="134"/>
      </rPr>
      <t>Q11F-16T_DN15_n9</t>
    </r>
  </si>
  <si>
    <t>八</t>
  </si>
  <si>
    <t>螺纹阀门拆除</t>
  </si>
  <si>
    <t>十五</t>
  </si>
  <si>
    <t>铝塑燃气管安装</t>
  </si>
  <si>
    <t>DN20  (1418)</t>
  </si>
  <si>
    <t xml:space="preserve"> DN25</t>
  </si>
  <si>
    <t>十六</t>
  </si>
  <si>
    <t>铝塑燃气管拆除</t>
  </si>
  <si>
    <t xml:space="preserve"> DN20</t>
  </si>
  <si>
    <t>十七</t>
  </si>
  <si>
    <t>铝塑燃气管管件安装</t>
  </si>
  <si>
    <t>内丝接头</t>
  </si>
  <si>
    <t>外丝接头</t>
  </si>
  <si>
    <t>内外丝三通</t>
  </si>
  <si>
    <t>十八</t>
  </si>
  <si>
    <t>铝塑燃气管管件拆除</t>
  </si>
  <si>
    <t>十九</t>
  </si>
  <si>
    <t>热水器</t>
  </si>
  <si>
    <t>热水器安装</t>
  </si>
  <si>
    <t>台</t>
  </si>
  <si>
    <t>热水器拆除</t>
  </si>
  <si>
    <t>二十</t>
  </si>
  <si>
    <t>打墙洞</t>
  </si>
  <si>
    <t>打楼板洞</t>
  </si>
  <si>
    <t>二十一</t>
  </si>
  <si>
    <t>钢管穿墙套管制作安装</t>
  </si>
  <si>
    <r>
      <rPr>
        <sz val="10"/>
        <color indexed="8"/>
        <rFont val="宋体"/>
        <charset val="134"/>
      </rPr>
      <t>D</t>
    </r>
    <r>
      <rPr>
        <sz val="10"/>
        <color indexed="8"/>
        <rFont val="宋体"/>
        <charset val="134"/>
      </rPr>
      <t>N50</t>
    </r>
  </si>
  <si>
    <t>不含打洞</t>
  </si>
  <si>
    <t>DN100</t>
  </si>
  <si>
    <t>DN150</t>
  </si>
  <si>
    <t>DN200</t>
  </si>
  <si>
    <t>DN250</t>
  </si>
  <si>
    <t>DN300</t>
  </si>
  <si>
    <t>二十五</t>
  </si>
  <si>
    <t>过滤器安装</t>
  </si>
  <si>
    <t>二十六</t>
  </si>
  <si>
    <t>过滤器拆除</t>
  </si>
  <si>
    <t>DN100内</t>
  </si>
  <si>
    <t>二十七</t>
  </si>
  <si>
    <t>罗茨流量计安装</t>
  </si>
  <si>
    <t>G40</t>
  </si>
  <si>
    <t>G65</t>
  </si>
  <si>
    <t>G100</t>
  </si>
  <si>
    <r>
      <rPr>
        <sz val="10"/>
        <color indexed="8"/>
        <rFont val="宋体"/>
        <charset val="134"/>
      </rPr>
      <t>G</t>
    </r>
    <r>
      <rPr>
        <sz val="10"/>
        <color indexed="8"/>
        <rFont val="宋体"/>
        <charset val="134"/>
      </rPr>
      <t>160</t>
    </r>
  </si>
  <si>
    <r>
      <rPr>
        <sz val="10"/>
        <color indexed="8"/>
        <rFont val="宋体"/>
        <charset val="134"/>
      </rPr>
      <t>G</t>
    </r>
    <r>
      <rPr>
        <sz val="10"/>
        <color indexed="8"/>
        <rFont val="宋体"/>
        <charset val="134"/>
      </rPr>
      <t>250</t>
    </r>
  </si>
  <si>
    <r>
      <rPr>
        <sz val="10"/>
        <color indexed="8"/>
        <rFont val="宋体"/>
        <charset val="134"/>
      </rPr>
      <t>G</t>
    </r>
    <r>
      <rPr>
        <sz val="10"/>
        <color indexed="8"/>
        <rFont val="宋体"/>
        <charset val="134"/>
      </rPr>
      <t>400</t>
    </r>
  </si>
  <si>
    <r>
      <rPr>
        <sz val="10"/>
        <color indexed="8"/>
        <rFont val="宋体"/>
        <charset val="134"/>
      </rPr>
      <t>G</t>
    </r>
    <r>
      <rPr>
        <sz val="10"/>
        <color indexed="8"/>
        <rFont val="宋体"/>
        <charset val="134"/>
      </rPr>
      <t>650</t>
    </r>
  </si>
  <si>
    <t>罗茨流量计拆除</t>
  </si>
  <si>
    <t>涡轮流量计安装</t>
  </si>
  <si>
    <t>二十八</t>
  </si>
  <si>
    <t>涡轮流量计拆除</t>
  </si>
  <si>
    <t>二十九</t>
  </si>
  <si>
    <t>次</t>
  </si>
  <si>
    <t>超过1年质保期，且用户申请维修、整改，要求上门服务的。材料按实收取。公司组织正常安检不收费。</t>
  </si>
  <si>
    <t>三十</t>
  </si>
  <si>
    <t>表箱安装</t>
  </si>
  <si>
    <t>1表箱</t>
  </si>
  <si>
    <t>2表箱</t>
  </si>
  <si>
    <t>3表箱</t>
  </si>
  <si>
    <t>4表箱</t>
  </si>
  <si>
    <t>1、上述列表中除管材之外的项目均包括上门服务费；</t>
  </si>
  <si>
    <r>
      <rPr>
        <sz val="10"/>
        <color indexed="8"/>
        <rFont val="宋体"/>
        <charset val="134"/>
      </rPr>
      <t>2</t>
    </r>
    <r>
      <rPr>
        <sz val="10"/>
        <color indexed="8"/>
        <rFont val="宋体"/>
        <charset val="134"/>
      </rPr>
      <t>、上门服务费按上门次数计收。</t>
    </r>
  </si>
  <si>
    <t>附件三</t>
  </si>
  <si>
    <r>
      <rPr>
        <b/>
        <sz val="15"/>
        <color theme="1"/>
        <rFont val="Calibri"/>
        <charset val="134"/>
      </rPr>
      <t xml:space="preserve">                                   </t>
    </r>
    <r>
      <rPr>
        <b/>
        <sz val="15"/>
        <color theme="1"/>
        <rFont val="宋体"/>
        <charset val="134"/>
      </rPr>
      <t>燃气具安装辅材价格表</t>
    </r>
  </si>
  <si>
    <t>材料名称</t>
  </si>
  <si>
    <t>规格</t>
  </si>
  <si>
    <t>销售单价</t>
  </si>
  <si>
    <t>PPR管</t>
  </si>
  <si>
    <t>dn20</t>
  </si>
  <si>
    <t>90°弯头</t>
  </si>
  <si>
    <t>等径三通</t>
  </si>
  <si>
    <t>水表直活接</t>
  </si>
  <si>
    <t>水表弯活接</t>
  </si>
  <si>
    <t>套管</t>
  </si>
  <si>
    <t>塑料管卡</t>
  </si>
  <si>
    <t>内螺纹直接头</t>
  </si>
  <si>
    <t>内螺纹弯头</t>
  </si>
  <si>
    <t>内螺纹三通</t>
  </si>
  <si>
    <t>外螺纹直接头</t>
  </si>
  <si>
    <t>dn20*1/2"</t>
  </si>
  <si>
    <t>外螺纹弯头</t>
  </si>
  <si>
    <t>外螺纹三通</t>
  </si>
  <si>
    <t>PPR截止阀</t>
  </si>
  <si>
    <t>dn20双活接</t>
  </si>
  <si>
    <t>不锈钢波纹管（水管）</t>
  </si>
  <si>
    <t>D1/2*200</t>
  </si>
  <si>
    <t>D1/2*300</t>
  </si>
  <si>
    <t>D1/2*400</t>
  </si>
  <si>
    <t>D1/2*500</t>
  </si>
  <si>
    <t>D1/2*600</t>
  </si>
  <si>
    <t>D1/2*800</t>
  </si>
  <si>
    <t>D1/2*1000</t>
  </si>
  <si>
    <t>dn15</t>
  </si>
  <si>
    <t>角阀</t>
  </si>
  <si>
    <t>铜对丝直接</t>
  </si>
  <si>
    <t>铜三通</t>
  </si>
  <si>
    <t>铁六变四</t>
  </si>
  <si>
    <t>25*20</t>
  </si>
  <si>
    <t>补芯</t>
  </si>
  <si>
    <t>20*15</t>
  </si>
  <si>
    <t>气管/气阀件（气路）</t>
  </si>
  <si>
    <t>不锈钢波纹管</t>
  </si>
  <si>
    <t>含接头</t>
  </si>
  <si>
    <t>D1/2*1500</t>
  </si>
  <si>
    <t>每新增500mm长度</t>
  </si>
  <si>
    <t>不锈钢波纹管接头</t>
  </si>
  <si>
    <t>带座燃气球阀</t>
  </si>
  <si>
    <t>铜球阀（气用）</t>
  </si>
  <si>
    <t>角阀（气用）</t>
  </si>
  <si>
    <t>烟管</t>
  </si>
  <si>
    <t>不锈钢烟管（直管）</t>
  </si>
  <si>
    <t>D50(200mm)</t>
  </si>
  <si>
    <t>D60(200mm)</t>
  </si>
  <si>
    <t>D80(200mm)</t>
  </si>
  <si>
    <t>D50(300mm)</t>
  </si>
  <si>
    <t>D60(300mm)</t>
  </si>
  <si>
    <t>D80(300mm)</t>
  </si>
  <si>
    <t>D50/D60(500mm)</t>
  </si>
  <si>
    <t>D70(500mm)</t>
  </si>
  <si>
    <t>D80(500mm)</t>
  </si>
  <si>
    <t>不锈钢烟管弯头</t>
  </si>
  <si>
    <t>D50/D60（90度）</t>
  </si>
  <si>
    <t>D70（90度）</t>
  </si>
  <si>
    <t>D80（90度）</t>
  </si>
  <si>
    <t>不锈钢烟管（平衡机直管）</t>
  </si>
  <si>
    <t>200mm</t>
  </si>
  <si>
    <t>300mm</t>
  </si>
  <si>
    <t>500mm</t>
  </si>
  <si>
    <t>不锈钢烟管（平衡机弯头）</t>
  </si>
  <si>
    <t>（90度）</t>
  </si>
  <si>
    <t>不锈钢烟管装饰板</t>
  </si>
  <si>
    <t>φ50/φ60</t>
  </si>
  <si>
    <t>防倒风帽</t>
  </si>
  <si>
    <t>φ80</t>
  </si>
  <si>
    <t>其他</t>
  </si>
  <si>
    <t>混水阀</t>
  </si>
  <si>
    <t>单柄/贴墙</t>
  </si>
  <si>
    <t>生料带</t>
  </si>
  <si>
    <t>盘</t>
  </si>
  <si>
    <t>烟机防烟宝</t>
  </si>
  <si>
    <t>无橱柜</t>
  </si>
  <si>
    <t>有橱柜</t>
  </si>
  <si>
    <t>用户自备</t>
  </si>
  <si>
    <t>烟机烟管</t>
  </si>
  <si>
    <t>1.5米</t>
  </si>
  <si>
    <t>打孔</t>
  </si>
  <si>
    <t>砖墙打孔</t>
  </si>
  <si>
    <t>∮50/60mm</t>
  </si>
  <si>
    <t>工程：50    单户：80</t>
  </si>
  <si>
    <t>水泥墙打孔</t>
  </si>
  <si>
    <t>∮80-100mm</t>
  </si>
  <si>
    <t>工程：50      单户：100</t>
  </si>
  <si>
    <t>普通玻璃孔单层</t>
  </si>
  <si>
    <t>普通玻璃孔双层</t>
  </si>
  <si>
    <t>水泥穿墙孔（燃气管）</t>
  </si>
  <si>
    <t>6分孔径内</t>
  </si>
  <si>
    <t>吊顶扣板</t>
  </si>
  <si>
    <t>热水器烟管20/75mm</t>
  </si>
  <si>
    <t>灶台全开孔，放灶具</t>
  </si>
  <si>
    <t>灶台扩孔，放灶具</t>
  </si>
  <si>
    <t>单边扩孔30</t>
  </si>
  <si>
    <t>双边扩孔60</t>
  </si>
  <si>
    <t>通过燃气波纹管、金属软管或橡胶软管打孔</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</si>
</sst>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0_ "/>
    <numFmt numFmtId="177" formatCode="0;_ꀁ"/>
  </numFmts>
  <fonts count="39">
    <font>
      <sz val="11"/>
      <color theme="1"/>
      <name val="宋体"/>
      <charset val="134"/>
      <scheme val="minor"/>
    </font>
    <font>
      <b/>
      <sz val="15"/>
      <color theme="1"/>
      <name val="Calibri"/>
      <charset val="134"/>
    </font>
    <font>
      <b/>
      <sz val="15"/>
      <color theme="1"/>
      <name val="宋体"/>
      <charset val="134"/>
    </font>
    <font>
      <sz val="9"/>
      <color rgb="FF000000"/>
      <name val="宋体"/>
      <charset val="134"/>
    </font>
    <font>
      <b/>
      <sz val="9"/>
      <color rgb="FF000000"/>
      <name val="宋体"/>
      <charset val="134"/>
    </font>
    <font>
      <sz val="10"/>
      <color theme="1"/>
      <name val="Calibri"/>
      <charset val="134"/>
    </font>
    <font>
      <sz val="9"/>
      <color theme="1"/>
      <name val="宋体"/>
      <charset val="134"/>
    </font>
    <font>
      <b/>
      <sz val="9"/>
      <color theme="1"/>
      <name val="Calibri"/>
      <charset val="134"/>
    </font>
    <font>
      <sz val="10"/>
      <color indexed="8"/>
      <name val="宋体"/>
      <charset val="134"/>
    </font>
    <font>
      <sz val="12"/>
      <color indexed="8"/>
      <name val="宋体"/>
      <charset val="134"/>
    </font>
    <font>
      <sz val="18"/>
      <color indexed="8"/>
      <name val="黑体"/>
      <charset val="134"/>
    </font>
    <font>
      <b/>
      <sz val="10"/>
      <color indexed="8"/>
      <name val="宋体"/>
      <charset val="134"/>
    </font>
    <font>
      <sz val="10"/>
      <color rgb="FF00B0F0"/>
      <name val="宋体"/>
      <charset val="134"/>
    </font>
    <font>
      <sz val="9"/>
      <name val="宋体"/>
      <charset val="134"/>
      <scheme val="minor"/>
    </font>
    <font>
      <sz val="11"/>
      <name val="宋体"/>
      <charset val="134"/>
      <scheme val="minor"/>
    </font>
    <font>
      <sz val="18"/>
      <name val="黑体"/>
      <charset val="134"/>
    </font>
    <font>
      <sz val="9"/>
      <color indexed="0"/>
      <name val="宋体"/>
      <charset val="134"/>
    </font>
    <font>
      <b/>
      <sz val="18"/>
      <color theme="3"/>
      <name val="宋体"/>
      <charset val="134"/>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sz val="11"/>
      <color theme="1"/>
      <name val="宋体"/>
      <charset val="134"/>
    </font>
    <font>
      <vertAlign val="superscript"/>
      <sz val="11"/>
      <color indexed="8"/>
      <name val="宋体"/>
      <charset val="134"/>
    </font>
    <font>
      <sz val="9"/>
      <name val="宋体"/>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9"/>
      </patternFill>
    </fill>
    <fill>
      <patternFill patternType="solid">
        <fgColor theme="9"/>
        <bgColor indexed="64"/>
      </patternFill>
    </fill>
    <fill>
      <patternFill patternType="solid">
        <fgColor theme="8" tint="0.399975585192419"/>
        <bgColor indexed="64"/>
      </patternFill>
    </fill>
    <fill>
      <patternFill patternType="solid">
        <fgColor rgb="FFFFFFCC"/>
        <bgColor indexed="64"/>
      </patternFill>
    </fill>
    <fill>
      <patternFill patternType="solid">
        <fgColor theme="4"/>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6"/>
        <bgColor indexed="64"/>
      </patternFill>
    </fill>
    <fill>
      <patternFill patternType="solid">
        <fgColor rgb="FFC6EF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s>
  <borders count="33">
    <border>
      <left/>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style="medium">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0" borderId="0" applyNumberFormat="0" applyBorder="0" applyAlignment="0" applyProtection="0">
      <alignment vertical="center"/>
    </xf>
    <xf numFmtId="0" fontId="24" fillId="17" borderId="2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43" fontId="0" fillId="0" borderId="0" applyFont="0" applyFill="0" applyBorder="0" applyAlignment="0" applyProtection="0">
      <alignment vertical="center"/>
    </xf>
    <xf numFmtId="0" fontId="18" fillId="21"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7" borderId="25" applyNumberFormat="0" applyFont="0" applyAlignment="0" applyProtection="0">
      <alignment vertical="center"/>
    </xf>
    <xf numFmtId="0" fontId="18" fillId="27" borderId="0" applyNumberFormat="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31" applyNumberFormat="0" applyFill="0" applyAlignment="0" applyProtection="0">
      <alignment vertical="center"/>
    </xf>
    <xf numFmtId="0" fontId="29" fillId="0" borderId="31" applyNumberFormat="0" applyFill="0" applyAlignment="0" applyProtection="0">
      <alignment vertical="center"/>
    </xf>
    <xf numFmtId="0" fontId="18" fillId="12" borderId="0" applyNumberFormat="0" applyBorder="0" applyAlignment="0" applyProtection="0">
      <alignment vertical="center"/>
    </xf>
    <xf numFmtId="0" fontId="20" fillId="0" borderId="27" applyNumberFormat="0" applyFill="0" applyAlignment="0" applyProtection="0">
      <alignment vertical="center"/>
    </xf>
    <xf numFmtId="0" fontId="18" fillId="16" borderId="0" applyNumberFormat="0" applyBorder="0" applyAlignment="0" applyProtection="0">
      <alignment vertical="center"/>
    </xf>
    <xf numFmtId="0" fontId="28" fillId="29" borderId="30" applyNumberFormat="0" applyAlignment="0" applyProtection="0">
      <alignment vertical="center"/>
    </xf>
    <xf numFmtId="0" fontId="35" fillId="29" borderId="29" applyNumberFormat="0" applyAlignment="0" applyProtection="0">
      <alignment vertical="center"/>
    </xf>
    <xf numFmtId="0" fontId="19" fillId="9" borderId="26" applyNumberFormat="0" applyAlignment="0" applyProtection="0">
      <alignment vertical="center"/>
    </xf>
    <xf numFmtId="0" fontId="21" fillId="23" borderId="0" applyNumberFormat="0" applyBorder="0" applyAlignment="0" applyProtection="0">
      <alignment vertical="center"/>
    </xf>
    <xf numFmtId="0" fontId="18" fillId="26" borderId="0" applyNumberFormat="0" applyBorder="0" applyAlignment="0" applyProtection="0">
      <alignment vertical="center"/>
    </xf>
    <xf numFmtId="0" fontId="33" fillId="0" borderId="32" applyNumberFormat="0" applyFill="0" applyAlignment="0" applyProtection="0">
      <alignment vertical="center"/>
    </xf>
    <xf numFmtId="0" fontId="23" fillId="0" borderId="28" applyNumberFormat="0" applyFill="0" applyAlignment="0" applyProtection="0">
      <alignment vertical="center"/>
    </xf>
    <xf numFmtId="0" fontId="32" fillId="31" borderId="0" applyNumberFormat="0" applyBorder="0" applyAlignment="0" applyProtection="0">
      <alignment vertical="center"/>
    </xf>
    <xf numFmtId="0" fontId="27" fillId="28" borderId="0" applyNumberFormat="0" applyBorder="0" applyAlignment="0" applyProtection="0">
      <alignment vertical="center"/>
    </xf>
    <xf numFmtId="0" fontId="21" fillId="33" borderId="0" applyNumberFormat="0" applyBorder="0" applyAlignment="0" applyProtection="0">
      <alignment vertical="center"/>
    </xf>
    <xf numFmtId="0" fontId="18" fillId="8" borderId="0" applyNumberFormat="0" applyBorder="0" applyAlignment="0" applyProtection="0">
      <alignment vertical="center"/>
    </xf>
    <xf numFmtId="0" fontId="21" fillId="25" borderId="0" applyNumberFormat="0" applyBorder="0" applyAlignment="0" applyProtection="0">
      <alignment vertical="center"/>
    </xf>
    <xf numFmtId="0" fontId="21" fillId="32" borderId="0" applyNumberFormat="0" applyBorder="0" applyAlignment="0" applyProtection="0">
      <alignment vertical="center"/>
    </xf>
    <xf numFmtId="0" fontId="21" fillId="24" borderId="0" applyNumberFormat="0" applyBorder="0" applyAlignment="0" applyProtection="0">
      <alignment vertical="center"/>
    </xf>
    <xf numFmtId="0" fontId="21" fillId="11" borderId="0" applyNumberFormat="0" applyBorder="0" applyAlignment="0" applyProtection="0">
      <alignment vertical="center"/>
    </xf>
    <xf numFmtId="0" fontId="18" fillId="30" borderId="0" applyNumberFormat="0" applyBorder="0" applyAlignment="0" applyProtection="0">
      <alignment vertical="center"/>
    </xf>
    <xf numFmtId="0" fontId="18" fillId="22" borderId="0" applyNumberFormat="0" applyBorder="0" applyAlignment="0" applyProtection="0">
      <alignment vertical="center"/>
    </xf>
    <xf numFmtId="0" fontId="21" fillId="34" borderId="0" applyNumberFormat="0" applyBorder="0" applyAlignment="0" applyProtection="0">
      <alignment vertical="center"/>
    </xf>
    <xf numFmtId="0" fontId="21" fillId="20" borderId="0" applyNumberFormat="0" applyBorder="0" applyAlignment="0" applyProtection="0">
      <alignment vertical="center"/>
    </xf>
    <xf numFmtId="0" fontId="18" fillId="35" borderId="0" applyNumberFormat="0" applyBorder="0" applyAlignment="0" applyProtection="0">
      <alignment vertical="center"/>
    </xf>
    <xf numFmtId="0" fontId="21" fillId="19" borderId="0" applyNumberFormat="0" applyBorder="0" applyAlignment="0" applyProtection="0">
      <alignment vertical="center"/>
    </xf>
    <xf numFmtId="0" fontId="18" fillId="6" borderId="0" applyNumberFormat="0" applyBorder="0" applyAlignment="0" applyProtection="0">
      <alignment vertical="center"/>
    </xf>
    <xf numFmtId="0" fontId="18" fillId="5" borderId="0" applyNumberFormat="0" applyBorder="0" applyAlignment="0" applyProtection="0">
      <alignment vertical="center"/>
    </xf>
    <xf numFmtId="0" fontId="21" fillId="15" borderId="0" applyNumberFormat="0" applyBorder="0" applyAlignment="0" applyProtection="0">
      <alignment vertical="center"/>
    </xf>
    <xf numFmtId="0" fontId="18" fillId="18" borderId="0" applyNumberFormat="0" applyBorder="0" applyAlignment="0" applyProtection="0">
      <alignment vertical="center"/>
    </xf>
  </cellStyleXfs>
  <cellXfs count="106">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2" borderId="6" xfId="0" applyFont="1" applyFill="1" applyBorder="1" applyAlignment="1">
      <alignment horizontal="center" vertical="center" wrapText="1"/>
    </xf>
    <xf numFmtId="0" fontId="3" fillId="0" borderId="6" xfId="0" applyFont="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5" fillId="0" borderId="6" xfId="0" applyFont="1" applyBorder="1" applyAlignment="1"/>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6" fillId="2" borderId="5"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3"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6" fillId="3" borderId="1" xfId="0" applyFont="1" applyFill="1" applyBorder="1" applyAlignment="1">
      <alignment horizontal="center" vertical="center" wrapText="1"/>
    </xf>
    <xf numFmtId="0" fontId="3" fillId="0" borderId="10" xfId="0" applyFont="1" applyBorder="1" applyAlignment="1">
      <alignment vertical="center" wrapText="1"/>
    </xf>
    <xf numFmtId="0" fontId="6" fillId="2" borderId="11"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0" xfId="0" applyFont="1" applyBorder="1" applyAlignment="1"/>
    <xf numFmtId="0" fontId="3" fillId="0" borderId="6" xfId="0" applyFont="1" applyBorder="1" applyAlignment="1">
      <alignment horizontal="center" vertical="center" wrapText="1"/>
    </xf>
    <xf numFmtId="0" fontId="6"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5" fillId="0" borderId="6" xfId="0" applyFont="1" applyBorder="1" applyAlignment="1">
      <alignment vertical="center" wrapText="1"/>
    </xf>
    <xf numFmtId="0" fontId="3" fillId="0" borderId="12" xfId="0" applyFont="1" applyBorder="1" applyAlignment="1">
      <alignment horizontal="center" vertical="center"/>
    </xf>
    <xf numFmtId="0" fontId="7" fillId="0" borderId="0" xfId="0" applyFont="1" applyAlignment="1">
      <alignment horizontal="center" vertical="center"/>
    </xf>
    <xf numFmtId="0" fontId="8" fillId="0" borderId="0" xfId="0" applyNumberFormat="1" applyFont="1" applyFill="1">
      <alignment vertical="center"/>
    </xf>
    <xf numFmtId="0" fontId="9" fillId="0" borderId="0" xfId="0" applyNumberFormat="1" applyFont="1" applyFill="1">
      <alignment vertical="center"/>
    </xf>
    <xf numFmtId="49" fontId="10" fillId="0" borderId="0" xfId="0" applyNumberFormat="1" applyFont="1" applyFill="1" applyAlignment="1">
      <alignment horizontal="center" vertical="center"/>
    </xf>
    <xf numFmtId="49" fontId="8" fillId="0" borderId="13"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49" fontId="8" fillId="0" borderId="15"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xf>
    <xf numFmtId="49" fontId="8" fillId="0" borderId="16" xfId="0" applyNumberFormat="1" applyFont="1" applyFill="1" applyBorder="1" applyAlignment="1">
      <alignment horizontal="center" vertical="center"/>
    </xf>
    <xf numFmtId="49" fontId="8" fillId="0" borderId="17" xfId="0" applyNumberFormat="1" applyFont="1" applyFill="1" applyBorder="1" applyAlignment="1">
      <alignment horizontal="center" vertical="center"/>
    </xf>
    <xf numFmtId="49" fontId="8" fillId="0" borderId="18" xfId="0" applyNumberFormat="1" applyFont="1" applyFill="1" applyBorder="1" applyAlignment="1">
      <alignment horizontal="center" vertical="center"/>
    </xf>
    <xf numFmtId="49" fontId="8" fillId="0" borderId="16" xfId="0" applyNumberFormat="1" applyFont="1" applyFill="1" applyBorder="1" applyAlignment="1">
      <alignment horizontal="center" vertical="center" wrapText="1"/>
    </xf>
    <xf numFmtId="0" fontId="8" fillId="0" borderId="10" xfId="0" applyNumberFormat="1" applyFont="1" applyFill="1" applyBorder="1">
      <alignment vertical="center"/>
    </xf>
    <xf numFmtId="49" fontId="11" fillId="0" borderId="19" xfId="0" applyNumberFormat="1" applyFont="1" applyFill="1" applyBorder="1" applyAlignment="1">
      <alignment horizontal="center" vertical="center"/>
    </xf>
    <xf numFmtId="49" fontId="11" fillId="0" borderId="20"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0" fontId="8" fillId="0" borderId="10" xfId="0" applyNumberFormat="1" applyFont="1" applyFill="1" applyBorder="1" applyAlignment="1">
      <alignment horizontal="right" vertical="center"/>
    </xf>
    <xf numFmtId="176" fontId="8" fillId="0" borderId="10" xfId="0" applyNumberFormat="1" applyFont="1" applyFill="1" applyBorder="1" applyAlignment="1">
      <alignment horizontal="right" vertical="center"/>
    </xf>
    <xf numFmtId="176" fontId="8" fillId="0" borderId="10" xfId="0" applyNumberFormat="1" applyFont="1" applyFill="1" applyBorder="1">
      <alignment vertical="center"/>
    </xf>
    <xf numFmtId="49" fontId="11" fillId="0" borderId="19"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49" fontId="8" fillId="0" borderId="10"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0" xfId="0" applyNumberFormat="1" applyFont="1" applyFill="1" applyBorder="1" applyAlignment="1">
      <alignment vertical="center" wrapText="1"/>
    </xf>
    <xf numFmtId="49" fontId="8" fillId="0" borderId="10"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xf>
    <xf numFmtId="0" fontId="8" fillId="0" borderId="16" xfId="0" applyNumberFormat="1" applyFont="1" applyFill="1" applyBorder="1" applyAlignment="1">
      <alignment horizontal="center" vertical="center"/>
    </xf>
    <xf numFmtId="0" fontId="8" fillId="0" borderId="13" xfId="0" applyNumberFormat="1" applyFont="1" applyFill="1" applyBorder="1" applyAlignment="1">
      <alignment horizontal="center" vertical="center" wrapText="1"/>
    </xf>
    <xf numFmtId="0" fontId="8" fillId="0" borderId="21" xfId="0" applyNumberFormat="1"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0" fontId="0" fillId="0" borderId="20" xfId="0" applyFill="1" applyBorder="1" applyAlignment="1">
      <alignment vertical="center"/>
    </xf>
    <xf numFmtId="0" fontId="0" fillId="0" borderId="20" xfId="0" applyFont="1" applyFill="1" applyBorder="1" applyAlignment="1">
      <alignment vertical="center"/>
    </xf>
    <xf numFmtId="0" fontId="8" fillId="0" borderId="10" xfId="0" applyNumberFormat="1" applyFont="1" applyFill="1" applyBorder="1" applyAlignment="1">
      <alignment horizontal="center" vertical="center"/>
    </xf>
    <xf numFmtId="49" fontId="8" fillId="0" borderId="19" xfId="0" applyNumberFormat="1" applyFont="1" applyFill="1" applyBorder="1" applyAlignment="1">
      <alignment vertical="center" wrapText="1"/>
    </xf>
    <xf numFmtId="0" fontId="8" fillId="0" borderId="13" xfId="0" applyNumberFormat="1" applyFont="1" applyFill="1" applyBorder="1" applyAlignment="1">
      <alignment horizontal="left" vertical="center" wrapText="1"/>
    </xf>
    <xf numFmtId="0" fontId="8" fillId="0" borderId="21" xfId="0" applyNumberFormat="1" applyFont="1" applyFill="1" applyBorder="1" applyAlignment="1">
      <alignment horizontal="left" vertical="center" wrapText="1"/>
    </xf>
    <xf numFmtId="176" fontId="8" fillId="0" borderId="0" xfId="0" applyNumberFormat="1" applyFont="1" applyFill="1">
      <alignment vertical="center"/>
    </xf>
    <xf numFmtId="0" fontId="8" fillId="0" borderId="16" xfId="0" applyNumberFormat="1" applyFont="1" applyFill="1" applyBorder="1" applyAlignment="1">
      <alignment horizontal="left" vertical="center" wrapText="1"/>
    </xf>
    <xf numFmtId="0" fontId="12" fillId="0" borderId="10" xfId="0" applyNumberFormat="1" applyFont="1" applyFill="1" applyBorder="1">
      <alignment vertical="center"/>
    </xf>
    <xf numFmtId="49" fontId="11" fillId="0" borderId="10" xfId="0" applyNumberFormat="1" applyFont="1" applyFill="1" applyBorder="1" applyAlignment="1">
      <alignment horizontal="center" vertical="center" wrapText="1"/>
    </xf>
    <xf numFmtId="177" fontId="8" fillId="0" borderId="10" xfId="0" applyNumberFormat="1" applyFont="1" applyFill="1" applyBorder="1">
      <alignment vertical="center"/>
    </xf>
    <xf numFmtId="0" fontId="8" fillId="0" borderId="10" xfId="0" applyNumberFormat="1" applyFont="1" applyFill="1" applyBorder="1" applyAlignment="1">
      <alignment vertical="center" wrapText="1"/>
    </xf>
    <xf numFmtId="0" fontId="13" fillId="0" borderId="0" xfId="0" applyFont="1" applyFill="1">
      <alignment vertical="center"/>
    </xf>
    <xf numFmtId="0" fontId="14" fillId="0" borderId="0" xfId="0" applyFont="1" applyFill="1">
      <alignment vertical="center"/>
    </xf>
    <xf numFmtId="49" fontId="15" fillId="0" borderId="22" xfId="0" applyNumberFormat="1"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13" fillId="0" borderId="10" xfId="0" applyFont="1" applyFill="1" applyBorder="1">
      <alignment vertical="center"/>
    </xf>
    <xf numFmtId="0" fontId="16" fillId="4" borderId="23" xfId="0" applyFont="1" applyFill="1" applyBorder="1" applyAlignment="1">
      <alignment horizontal="right" vertical="center" wrapText="1"/>
    </xf>
    <xf numFmtId="0" fontId="13" fillId="0" borderId="10" xfId="0" applyFont="1" applyFill="1" applyBorder="1" applyAlignment="1">
      <alignment vertical="center" wrapText="1"/>
    </xf>
    <xf numFmtId="176" fontId="13" fillId="0" borderId="10" xfId="0" applyNumberFormat="1" applyFont="1" applyFill="1" applyBorder="1" applyAlignment="1">
      <alignment horizontal="center" vertical="center"/>
    </xf>
    <xf numFmtId="0" fontId="16" fillId="4" borderId="10" xfId="0" applyFont="1" applyFill="1" applyBorder="1" applyAlignment="1">
      <alignment horizontal="right" vertical="center" wrapText="1"/>
    </xf>
    <xf numFmtId="176" fontId="13" fillId="0" borderId="10" xfId="0" applyNumberFormat="1" applyFont="1" applyFill="1" applyBorder="1" applyAlignment="1">
      <alignment horizontal="center" vertical="center" wrapText="1"/>
    </xf>
    <xf numFmtId="0" fontId="14" fillId="0" borderId="24"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G85"/>
  <sheetViews>
    <sheetView tabSelected="1" zoomScale="85" zoomScaleNormal="85" workbookViewId="0">
      <selection activeCell="H59" sqref="H59"/>
    </sheetView>
  </sheetViews>
  <sheetFormatPr defaultColWidth="9" defaultRowHeight="13.5" outlineLevelCol="6"/>
  <cols>
    <col min="1" max="1" width="5.5" style="93" customWidth="1"/>
    <col min="2" max="2" width="33.125" style="93" customWidth="1"/>
    <col min="3" max="3" width="7.375" style="93" customWidth="1"/>
    <col min="4" max="4" width="5.875" style="93" hidden="1" customWidth="1"/>
    <col min="5" max="5" width="15.375" style="93" customWidth="1"/>
    <col min="6" max="6" width="82.125" style="93" customWidth="1"/>
    <col min="7" max="9" width="9" style="93"/>
    <col min="10" max="10" width="12.875" style="93"/>
    <col min="11" max="16384" width="9" style="93"/>
  </cols>
  <sheetData>
    <row r="1" spans="1:1">
      <c r="A1" s="93" t="s">
        <v>0</v>
      </c>
    </row>
    <row r="2" ht="24" customHeight="1" spans="1:6">
      <c r="A2" s="94" t="s">
        <v>1</v>
      </c>
      <c r="B2" s="94"/>
      <c r="C2" s="94"/>
      <c r="D2" s="94"/>
      <c r="E2" s="94"/>
      <c r="F2" s="94"/>
    </row>
    <row r="3" spans="1:6">
      <c r="A3" s="95" t="s">
        <v>2</v>
      </c>
      <c r="B3" s="95" t="s">
        <v>3</v>
      </c>
      <c r="C3" s="95" t="s">
        <v>4</v>
      </c>
      <c r="D3" s="95"/>
      <c r="E3" s="96" t="s">
        <v>5</v>
      </c>
      <c r="F3" s="95" t="s">
        <v>6</v>
      </c>
    </row>
    <row r="4" ht="22.5" spans="1:6">
      <c r="A4" s="95">
        <v>1</v>
      </c>
      <c r="B4" s="97" t="s">
        <v>7</v>
      </c>
      <c r="C4" s="95" t="s">
        <v>8</v>
      </c>
      <c r="D4" s="98">
        <v>20.7</v>
      </c>
      <c r="E4" s="95">
        <v>50</v>
      </c>
      <c r="F4" s="99" t="s">
        <v>9</v>
      </c>
    </row>
    <row r="5" spans="1:6">
      <c r="A5" s="95">
        <v>2</v>
      </c>
      <c r="B5" s="97" t="s">
        <v>10</v>
      </c>
      <c r="C5" s="95" t="s">
        <v>8</v>
      </c>
      <c r="D5" s="98">
        <v>20.7</v>
      </c>
      <c r="E5" s="95">
        <v>50</v>
      </c>
      <c r="F5" s="99" t="s">
        <v>11</v>
      </c>
    </row>
    <row r="6" spans="1:6">
      <c r="A6" s="95">
        <v>3</v>
      </c>
      <c r="B6" s="97" t="s">
        <v>12</v>
      </c>
      <c r="C6" s="95" t="s">
        <v>13</v>
      </c>
      <c r="D6" s="98">
        <v>25.87</v>
      </c>
      <c r="E6" s="95">
        <v>25</v>
      </c>
      <c r="F6" s="97" t="s">
        <v>14</v>
      </c>
    </row>
    <row r="7" ht="24.6" customHeight="1" spans="1:6">
      <c r="A7" s="95">
        <v>4</v>
      </c>
      <c r="B7" s="99" t="s">
        <v>15</v>
      </c>
      <c r="C7" s="95" t="s">
        <v>16</v>
      </c>
      <c r="D7" s="98"/>
      <c r="E7" s="95">
        <f>172.12*0</f>
        <v>0</v>
      </c>
      <c r="F7" s="99" t="s">
        <v>17</v>
      </c>
    </row>
    <row r="8" ht="24" customHeight="1" spans="1:6">
      <c r="A8" s="95">
        <v>5</v>
      </c>
      <c r="B8" s="99" t="s">
        <v>18</v>
      </c>
      <c r="C8" s="95" t="s">
        <v>16</v>
      </c>
      <c r="D8" s="98"/>
      <c r="E8" s="100">
        <f>467.81-172.12</f>
        <v>296</v>
      </c>
      <c r="F8" s="99" t="s">
        <v>19</v>
      </c>
    </row>
    <row r="9" ht="21.6" customHeight="1" spans="1:6">
      <c r="A9" s="95">
        <v>6</v>
      </c>
      <c r="B9" s="99" t="s">
        <v>20</v>
      </c>
      <c r="C9" s="95" t="s">
        <v>16</v>
      </c>
      <c r="D9" s="98"/>
      <c r="E9" s="100">
        <f>264.34-172.12</f>
        <v>92</v>
      </c>
      <c r="F9" s="99" t="s">
        <v>21</v>
      </c>
    </row>
    <row r="10" ht="33.6" customHeight="1" spans="1:6">
      <c r="A10" s="95">
        <v>7</v>
      </c>
      <c r="B10" s="99" t="s">
        <v>22</v>
      </c>
      <c r="C10" s="95" t="s">
        <v>16</v>
      </c>
      <c r="D10" s="98"/>
      <c r="E10" s="100">
        <f>552.25-172.12</f>
        <v>380</v>
      </c>
      <c r="F10" s="99" t="s">
        <v>23</v>
      </c>
    </row>
    <row r="11" ht="24.6" customHeight="1" spans="1:6">
      <c r="A11" s="95">
        <v>8</v>
      </c>
      <c r="B11" s="99" t="s">
        <v>24</v>
      </c>
      <c r="C11" s="95" t="s">
        <v>25</v>
      </c>
      <c r="D11" s="98"/>
      <c r="E11" s="100">
        <v>78</v>
      </c>
      <c r="F11" s="99" t="s">
        <v>26</v>
      </c>
    </row>
    <row r="12" ht="24.6" customHeight="1" spans="1:6">
      <c r="A12" s="95">
        <v>9</v>
      </c>
      <c r="B12" s="99" t="s">
        <v>27</v>
      </c>
      <c r="C12" s="95" t="s">
        <v>16</v>
      </c>
      <c r="D12" s="98"/>
      <c r="E12" s="100">
        <v>588</v>
      </c>
      <c r="F12" s="99" t="s">
        <v>28</v>
      </c>
    </row>
    <row r="13" ht="27.95" customHeight="1" spans="1:6">
      <c r="A13" s="95">
        <v>10</v>
      </c>
      <c r="B13" s="99" t="s">
        <v>29</v>
      </c>
      <c r="C13" s="95" t="s">
        <v>16</v>
      </c>
      <c r="D13" s="98"/>
      <c r="E13" s="100">
        <v>968</v>
      </c>
      <c r="F13" s="99" t="s">
        <v>30</v>
      </c>
    </row>
    <row r="14" ht="21" customHeight="1" spans="1:6">
      <c r="A14" s="95">
        <v>11</v>
      </c>
      <c r="B14" s="99" t="s">
        <v>31</v>
      </c>
      <c r="C14" s="95" t="s">
        <v>25</v>
      </c>
      <c r="D14" s="98"/>
      <c r="E14" s="100">
        <v>108</v>
      </c>
      <c r="F14" s="99" t="s">
        <v>32</v>
      </c>
    </row>
    <row r="15" ht="27.95" customHeight="1" spans="1:6">
      <c r="A15" s="95">
        <v>12</v>
      </c>
      <c r="B15" s="99" t="s">
        <v>33</v>
      </c>
      <c r="C15" s="95" t="s">
        <v>34</v>
      </c>
      <c r="D15" s="98"/>
      <c r="E15" s="100">
        <v>158</v>
      </c>
      <c r="F15" s="99"/>
    </row>
    <row r="16" ht="27.95" customHeight="1" spans="1:6">
      <c r="A16" s="95">
        <v>13</v>
      </c>
      <c r="B16" s="99" t="s">
        <v>35</v>
      </c>
      <c r="C16" s="95" t="s">
        <v>34</v>
      </c>
      <c r="D16" s="98"/>
      <c r="E16" s="100">
        <v>178</v>
      </c>
      <c r="F16" s="99"/>
    </row>
    <row r="17" spans="1:6">
      <c r="A17" s="95">
        <v>14</v>
      </c>
      <c r="B17" s="99" t="s">
        <v>36</v>
      </c>
      <c r="C17" s="95" t="s">
        <v>8</v>
      </c>
      <c r="D17" s="98">
        <v>353.39</v>
      </c>
      <c r="E17" s="95">
        <v>350</v>
      </c>
      <c r="F17" s="99" t="s">
        <v>37</v>
      </c>
    </row>
    <row r="18" ht="22.5" spans="1:6">
      <c r="A18" s="95">
        <v>15</v>
      </c>
      <c r="B18" s="99" t="s">
        <v>38</v>
      </c>
      <c r="C18" s="95" t="s">
        <v>8</v>
      </c>
      <c r="D18" s="98">
        <v>277.87</v>
      </c>
      <c r="E18" s="95">
        <v>260</v>
      </c>
      <c r="F18" s="99" t="s">
        <v>39</v>
      </c>
    </row>
    <row r="19" spans="1:6">
      <c r="A19" s="95">
        <v>16</v>
      </c>
      <c r="B19" s="99" t="s">
        <v>40</v>
      </c>
      <c r="C19" s="95" t="s">
        <v>8</v>
      </c>
      <c r="D19" s="98"/>
      <c r="E19" s="100">
        <f>427.53+50</f>
        <v>478</v>
      </c>
      <c r="F19" s="99" t="s">
        <v>41</v>
      </c>
    </row>
    <row r="20" ht="22.5" spans="1:6">
      <c r="A20" s="95">
        <v>17</v>
      </c>
      <c r="B20" s="99" t="s">
        <v>42</v>
      </c>
      <c r="C20" s="95" t="s">
        <v>8</v>
      </c>
      <c r="D20" s="98">
        <v>164.94</v>
      </c>
      <c r="E20" s="95">
        <v>165</v>
      </c>
      <c r="F20" s="99" t="s">
        <v>43</v>
      </c>
    </row>
    <row r="21" spans="1:6">
      <c r="A21" s="95">
        <v>18</v>
      </c>
      <c r="B21" s="99" t="s">
        <v>44</v>
      </c>
      <c r="C21" s="95" t="s">
        <v>8</v>
      </c>
      <c r="D21" s="98">
        <v>259.83</v>
      </c>
      <c r="E21" s="95">
        <v>260</v>
      </c>
      <c r="F21" s="99" t="s">
        <v>45</v>
      </c>
    </row>
    <row r="22" ht="22.5" spans="1:6">
      <c r="A22" s="95">
        <v>19</v>
      </c>
      <c r="B22" s="99" t="s">
        <v>46</v>
      </c>
      <c r="C22" s="95" t="s">
        <v>8</v>
      </c>
      <c r="D22" s="98">
        <v>237.71</v>
      </c>
      <c r="E22" s="95">
        <v>237</v>
      </c>
      <c r="F22" s="99" t="s">
        <v>47</v>
      </c>
    </row>
    <row r="23" ht="22.5" spans="1:6">
      <c r="A23" s="95">
        <v>20</v>
      </c>
      <c r="B23" s="99" t="s">
        <v>48</v>
      </c>
      <c r="C23" s="95" t="s">
        <v>8</v>
      </c>
      <c r="D23" s="98"/>
      <c r="E23" s="100">
        <f>268+50</f>
        <v>318</v>
      </c>
      <c r="F23" s="99" t="s">
        <v>49</v>
      </c>
    </row>
    <row r="24" spans="1:6">
      <c r="A24" s="95">
        <v>21</v>
      </c>
      <c r="B24" s="99" t="s">
        <v>50</v>
      </c>
      <c r="C24" s="95" t="s">
        <v>8</v>
      </c>
      <c r="D24" s="98">
        <v>124.67</v>
      </c>
      <c r="E24" s="95">
        <v>124</v>
      </c>
      <c r="F24" s="99" t="s">
        <v>51</v>
      </c>
    </row>
    <row r="25" spans="1:6">
      <c r="A25" s="95">
        <v>22</v>
      </c>
      <c r="B25" s="99" t="s">
        <v>52</v>
      </c>
      <c r="C25" s="95" t="s">
        <v>8</v>
      </c>
      <c r="D25" s="98">
        <v>84.75</v>
      </c>
      <c r="E25" s="95">
        <v>85</v>
      </c>
      <c r="F25" s="99" t="s">
        <v>53</v>
      </c>
    </row>
    <row r="26" spans="1:6">
      <c r="A26" s="95">
        <v>23</v>
      </c>
      <c r="B26" s="99" t="s">
        <v>54</v>
      </c>
      <c r="C26" s="95" t="s">
        <v>8</v>
      </c>
      <c r="D26" s="98">
        <v>148.81</v>
      </c>
      <c r="E26" s="95">
        <v>150</v>
      </c>
      <c r="F26" s="99" t="s">
        <v>55</v>
      </c>
    </row>
    <row r="27" spans="1:6">
      <c r="A27" s="95">
        <v>24</v>
      </c>
      <c r="B27" s="99" t="s">
        <v>56</v>
      </c>
      <c r="C27" s="95" t="s">
        <v>8</v>
      </c>
      <c r="D27" s="98">
        <v>268.62</v>
      </c>
      <c r="E27" s="95">
        <v>270</v>
      </c>
      <c r="F27" s="99" t="s">
        <v>57</v>
      </c>
    </row>
    <row r="28" spans="1:6">
      <c r="A28" s="95">
        <v>25</v>
      </c>
      <c r="B28" s="99" t="s">
        <v>58</v>
      </c>
      <c r="C28" s="95" t="s">
        <v>8</v>
      </c>
      <c r="D28" s="98">
        <v>351.57</v>
      </c>
      <c r="E28" s="95">
        <v>350</v>
      </c>
      <c r="F28" s="99" t="s">
        <v>57</v>
      </c>
    </row>
    <row r="29" ht="17.25" customHeight="1" spans="1:6">
      <c r="A29" s="95">
        <v>26</v>
      </c>
      <c r="B29" s="99" t="s">
        <v>59</v>
      </c>
      <c r="C29" s="95" t="s">
        <v>8</v>
      </c>
      <c r="D29" s="98">
        <v>422.73</v>
      </c>
      <c r="E29" s="95">
        <v>425</v>
      </c>
      <c r="F29" s="99" t="s">
        <v>57</v>
      </c>
    </row>
    <row r="30" ht="17.25" customHeight="1" spans="1:6">
      <c r="A30" s="95">
        <v>27</v>
      </c>
      <c r="B30" s="99" t="s">
        <v>60</v>
      </c>
      <c r="C30" s="95" t="s">
        <v>8</v>
      </c>
      <c r="D30" s="98">
        <v>559.71</v>
      </c>
      <c r="E30" s="95">
        <v>560</v>
      </c>
      <c r="F30" s="99" t="s">
        <v>57</v>
      </c>
    </row>
    <row r="31" spans="1:6">
      <c r="A31" s="95">
        <v>28</v>
      </c>
      <c r="B31" s="99" t="s">
        <v>61</v>
      </c>
      <c r="C31" s="95" t="s">
        <v>8</v>
      </c>
      <c r="D31" s="98">
        <v>630.82</v>
      </c>
      <c r="E31" s="95">
        <v>630</v>
      </c>
      <c r="F31" s="99" t="s">
        <v>57</v>
      </c>
    </row>
    <row r="32" spans="1:6">
      <c r="A32" s="95">
        <v>29</v>
      </c>
      <c r="B32" s="99" t="s">
        <v>62</v>
      </c>
      <c r="C32" s="95" t="s">
        <v>8</v>
      </c>
      <c r="D32" s="98">
        <v>654.92</v>
      </c>
      <c r="E32" s="95">
        <v>655</v>
      </c>
      <c r="F32" s="99" t="s">
        <v>57</v>
      </c>
    </row>
    <row r="33" spans="1:6">
      <c r="A33" s="95">
        <v>30</v>
      </c>
      <c r="B33" s="99" t="s">
        <v>63</v>
      </c>
      <c r="C33" s="95" t="s">
        <v>8</v>
      </c>
      <c r="D33" s="98">
        <v>755.91</v>
      </c>
      <c r="E33" s="95">
        <v>756</v>
      </c>
      <c r="F33" s="99" t="s">
        <v>57</v>
      </c>
    </row>
    <row r="34" spans="1:6">
      <c r="A34" s="95">
        <v>31</v>
      </c>
      <c r="B34" s="99" t="s">
        <v>64</v>
      </c>
      <c r="C34" s="95" t="s">
        <v>8</v>
      </c>
      <c r="D34" s="98">
        <v>820.37</v>
      </c>
      <c r="E34" s="95">
        <v>820</v>
      </c>
      <c r="F34" s="99" t="s">
        <v>57</v>
      </c>
    </row>
    <row r="35" spans="1:6">
      <c r="A35" s="95">
        <v>32</v>
      </c>
      <c r="B35" s="99" t="s">
        <v>65</v>
      </c>
      <c r="C35" s="95" t="s">
        <v>8</v>
      </c>
      <c r="D35" s="98">
        <v>884.83</v>
      </c>
      <c r="E35" s="95">
        <v>885</v>
      </c>
      <c r="F35" s="99" t="s">
        <v>57</v>
      </c>
    </row>
    <row r="36" spans="1:6">
      <c r="A36" s="95">
        <v>33</v>
      </c>
      <c r="B36" s="99" t="s">
        <v>66</v>
      </c>
      <c r="C36" s="95" t="s">
        <v>8</v>
      </c>
      <c r="D36" s="98">
        <v>949.24</v>
      </c>
      <c r="E36" s="95">
        <v>950</v>
      </c>
      <c r="F36" s="99" t="s">
        <v>57</v>
      </c>
    </row>
    <row r="37" spans="1:6">
      <c r="A37" s="95">
        <v>34</v>
      </c>
      <c r="B37" s="97" t="s">
        <v>67</v>
      </c>
      <c r="C37" s="95" t="s">
        <v>8</v>
      </c>
      <c r="D37" s="98">
        <v>210.11</v>
      </c>
      <c r="E37" s="95">
        <v>140</v>
      </c>
      <c r="F37" s="99" t="s">
        <v>68</v>
      </c>
    </row>
    <row r="38" spans="1:6">
      <c r="A38" s="95">
        <v>35</v>
      </c>
      <c r="B38" s="99" t="s">
        <v>69</v>
      </c>
      <c r="C38" s="95" t="s">
        <v>8</v>
      </c>
      <c r="D38" s="98">
        <v>246.6</v>
      </c>
      <c r="E38" s="95">
        <v>171</v>
      </c>
      <c r="F38" s="99" t="s">
        <v>70</v>
      </c>
    </row>
    <row r="39" spans="1:6">
      <c r="A39" s="95">
        <v>36</v>
      </c>
      <c r="B39" s="99" t="s">
        <v>71</v>
      </c>
      <c r="C39" s="95" t="s">
        <v>72</v>
      </c>
      <c r="D39" s="98">
        <v>94</v>
      </c>
      <c r="E39" s="95">
        <v>50</v>
      </c>
      <c r="F39" s="97" t="s">
        <v>73</v>
      </c>
    </row>
    <row r="40" spans="1:6">
      <c r="A40" s="95">
        <v>37</v>
      </c>
      <c r="B40" s="99" t="s">
        <v>74</v>
      </c>
      <c r="C40" s="95" t="s">
        <v>75</v>
      </c>
      <c r="D40" s="98">
        <v>83.54</v>
      </c>
      <c r="E40" s="95">
        <v>84</v>
      </c>
      <c r="F40" s="99" t="s">
        <v>76</v>
      </c>
    </row>
    <row r="41" spans="1:6">
      <c r="A41" s="95">
        <v>38</v>
      </c>
      <c r="B41" s="99" t="s">
        <v>77</v>
      </c>
      <c r="C41" s="95" t="s">
        <v>75</v>
      </c>
      <c r="D41" s="98">
        <v>98.78</v>
      </c>
      <c r="E41" s="95">
        <v>100</v>
      </c>
      <c r="F41" s="99" t="s">
        <v>76</v>
      </c>
    </row>
    <row r="42" spans="1:6">
      <c r="A42" s="95">
        <v>39</v>
      </c>
      <c r="B42" s="99" t="s">
        <v>78</v>
      </c>
      <c r="C42" s="95" t="s">
        <v>75</v>
      </c>
      <c r="D42" s="98">
        <v>71.6</v>
      </c>
      <c r="E42" s="95">
        <v>72</v>
      </c>
      <c r="F42" s="99" t="s">
        <v>76</v>
      </c>
    </row>
    <row r="43" spans="1:6">
      <c r="A43" s="95">
        <v>40</v>
      </c>
      <c r="B43" s="99" t="s">
        <v>79</v>
      </c>
      <c r="C43" s="96" t="s">
        <v>75</v>
      </c>
      <c r="D43" s="98">
        <v>10.35</v>
      </c>
      <c r="E43" s="96">
        <v>10</v>
      </c>
      <c r="F43" s="99" t="s">
        <v>80</v>
      </c>
    </row>
    <row r="44" spans="1:6">
      <c r="A44" s="95">
        <v>41</v>
      </c>
      <c r="B44" s="99" t="s">
        <v>81</v>
      </c>
      <c r="C44" s="96" t="s">
        <v>75</v>
      </c>
      <c r="D44" s="98">
        <v>51.74</v>
      </c>
      <c r="E44" s="96">
        <v>35</v>
      </c>
      <c r="F44" s="97" t="s">
        <v>82</v>
      </c>
    </row>
    <row r="45" spans="1:6">
      <c r="A45" s="95">
        <v>52</v>
      </c>
      <c r="B45" s="99" t="s">
        <v>83</v>
      </c>
      <c r="C45" s="95" t="s">
        <v>8</v>
      </c>
      <c r="D45" s="98">
        <v>235.73</v>
      </c>
      <c r="E45" s="95">
        <v>300</v>
      </c>
      <c r="F45" s="99" t="s">
        <v>84</v>
      </c>
    </row>
    <row r="46" spans="1:6">
      <c r="A46" s="95">
        <v>53</v>
      </c>
      <c r="B46" s="99" t="s">
        <v>85</v>
      </c>
      <c r="C46" s="95" t="s">
        <v>8</v>
      </c>
      <c r="D46" s="98">
        <v>232.44</v>
      </c>
      <c r="E46" s="95">
        <v>260</v>
      </c>
      <c r="F46" s="99" t="s">
        <v>86</v>
      </c>
    </row>
    <row r="47" spans="1:6">
      <c r="A47" s="95">
        <v>60</v>
      </c>
      <c r="B47" s="99" t="s">
        <v>87</v>
      </c>
      <c r="C47" s="95" t="s">
        <v>88</v>
      </c>
      <c r="D47" s="98">
        <v>130.72</v>
      </c>
      <c r="E47" s="95">
        <v>100</v>
      </c>
      <c r="F47" s="99" t="s">
        <v>89</v>
      </c>
    </row>
    <row r="48" spans="1:6">
      <c r="A48" s="95">
        <v>61</v>
      </c>
      <c r="B48" s="99" t="s">
        <v>90</v>
      </c>
      <c r="C48" s="95" t="s">
        <v>91</v>
      </c>
      <c r="D48" s="98">
        <v>53.84</v>
      </c>
      <c r="E48" s="95">
        <v>54</v>
      </c>
      <c r="F48" s="99" t="s">
        <v>92</v>
      </c>
    </row>
    <row r="49" spans="1:6">
      <c r="A49" s="95">
        <v>62</v>
      </c>
      <c r="B49" s="99" t="s">
        <v>90</v>
      </c>
      <c r="C49" s="95" t="s">
        <v>8</v>
      </c>
      <c r="D49" s="98">
        <v>170.28</v>
      </c>
      <c r="E49" s="95">
        <v>170</v>
      </c>
      <c r="F49" s="99" t="s">
        <v>93</v>
      </c>
    </row>
    <row r="50" spans="1:6">
      <c r="A50" s="95">
        <v>63</v>
      </c>
      <c r="B50" s="99" t="s">
        <v>94</v>
      </c>
      <c r="C50" s="95" t="s">
        <v>8</v>
      </c>
      <c r="D50" s="98">
        <v>83.57</v>
      </c>
      <c r="E50" s="95">
        <v>84</v>
      </c>
      <c r="F50" s="99" t="s">
        <v>95</v>
      </c>
    </row>
    <row r="51" spans="1:6">
      <c r="A51" s="95">
        <v>64</v>
      </c>
      <c r="B51" s="99" t="s">
        <v>96</v>
      </c>
      <c r="C51" s="95" t="s">
        <v>8</v>
      </c>
      <c r="D51" s="98">
        <v>243.93</v>
      </c>
      <c r="E51" s="95">
        <v>244</v>
      </c>
      <c r="F51" s="99" t="s">
        <v>97</v>
      </c>
    </row>
    <row r="52" spans="1:6">
      <c r="A52" s="95">
        <v>65</v>
      </c>
      <c r="B52" s="99" t="s">
        <v>98</v>
      </c>
      <c r="C52" s="95" t="s">
        <v>99</v>
      </c>
      <c r="D52" s="98">
        <v>83.9</v>
      </c>
      <c r="E52" s="95">
        <v>84</v>
      </c>
      <c r="F52" s="97" t="s">
        <v>100</v>
      </c>
    </row>
    <row r="53" spans="1:6">
      <c r="A53" s="95">
        <v>67</v>
      </c>
      <c r="B53" s="99" t="s">
        <v>101</v>
      </c>
      <c r="C53" s="95" t="s">
        <v>91</v>
      </c>
      <c r="D53" s="98">
        <v>78.93</v>
      </c>
      <c r="E53" s="95">
        <v>79</v>
      </c>
      <c r="F53" s="97"/>
    </row>
    <row r="54" spans="1:6">
      <c r="A54" s="95">
        <v>68</v>
      </c>
      <c r="B54" s="99" t="s">
        <v>102</v>
      </c>
      <c r="C54" s="95" t="s">
        <v>91</v>
      </c>
      <c r="D54" s="98">
        <v>84.61</v>
      </c>
      <c r="E54" s="95">
        <v>85</v>
      </c>
      <c r="F54" s="97"/>
    </row>
    <row r="55" spans="1:6">
      <c r="A55" s="95">
        <v>69</v>
      </c>
      <c r="B55" s="99" t="s">
        <v>103</v>
      </c>
      <c r="C55" s="95" t="s">
        <v>91</v>
      </c>
      <c r="D55" s="98">
        <v>14.25</v>
      </c>
      <c r="E55" s="95">
        <v>14</v>
      </c>
      <c r="F55" s="97"/>
    </row>
    <row r="56" spans="1:6">
      <c r="A56" s="95">
        <v>70</v>
      </c>
      <c r="B56" s="99" t="s">
        <v>104</v>
      </c>
      <c r="C56" s="95" t="s">
        <v>91</v>
      </c>
      <c r="D56" s="98">
        <v>16.94</v>
      </c>
      <c r="E56" s="95">
        <v>17</v>
      </c>
      <c r="F56" s="97"/>
    </row>
    <row r="57" spans="1:6">
      <c r="A57" s="95">
        <v>72</v>
      </c>
      <c r="B57" s="99" t="s">
        <v>105</v>
      </c>
      <c r="C57" s="95" t="s">
        <v>72</v>
      </c>
      <c r="D57" s="98">
        <v>1037.85</v>
      </c>
      <c r="E57" s="95">
        <v>690</v>
      </c>
      <c r="F57" s="99" t="s">
        <v>106</v>
      </c>
    </row>
    <row r="58" spans="1:6">
      <c r="A58" s="95">
        <v>73</v>
      </c>
      <c r="B58" s="99" t="s">
        <v>107</v>
      </c>
      <c r="C58" s="96"/>
      <c r="D58" s="99" t="s">
        <v>108</v>
      </c>
      <c r="E58" s="96"/>
      <c r="F58" s="99" t="s">
        <v>109</v>
      </c>
    </row>
    <row r="59" spans="1:6">
      <c r="A59" s="95">
        <v>74</v>
      </c>
      <c r="B59" s="99" t="s">
        <v>110</v>
      </c>
      <c r="C59" s="96" t="s">
        <v>75</v>
      </c>
      <c r="D59" s="99">
        <v>73.04</v>
      </c>
      <c r="E59" s="96">
        <v>70</v>
      </c>
      <c r="F59" s="99" t="s">
        <v>111</v>
      </c>
    </row>
    <row r="60" ht="18" customHeight="1" spans="1:6">
      <c r="A60" s="95">
        <v>75</v>
      </c>
      <c r="B60" s="99" t="s">
        <v>112</v>
      </c>
      <c r="C60" s="96" t="s">
        <v>75</v>
      </c>
      <c r="D60" s="99">
        <v>64.3</v>
      </c>
      <c r="E60" s="96">
        <v>60</v>
      </c>
      <c r="F60" s="99" t="s">
        <v>113</v>
      </c>
    </row>
    <row r="61" ht="18" customHeight="1" spans="1:6">
      <c r="A61" s="95">
        <v>76</v>
      </c>
      <c r="B61" s="99" t="s">
        <v>114</v>
      </c>
      <c r="C61" s="96" t="s">
        <v>115</v>
      </c>
      <c r="D61" s="99">
        <v>162.47</v>
      </c>
      <c r="E61" s="96">
        <v>78</v>
      </c>
      <c r="F61" s="99" t="s">
        <v>116</v>
      </c>
    </row>
    <row r="62" ht="18" customHeight="1" spans="1:6">
      <c r="A62" s="95">
        <v>77</v>
      </c>
      <c r="B62" s="99" t="s">
        <v>117</v>
      </c>
      <c r="C62" s="96" t="s">
        <v>115</v>
      </c>
      <c r="D62" s="99">
        <v>169.96</v>
      </c>
      <c r="E62" s="96">
        <v>88</v>
      </c>
      <c r="F62" s="99" t="s">
        <v>116</v>
      </c>
    </row>
    <row r="63" ht="18" customHeight="1" spans="1:6">
      <c r="A63" s="95">
        <v>78</v>
      </c>
      <c r="B63" s="99" t="s">
        <v>118</v>
      </c>
      <c r="C63" s="96" t="s">
        <v>115</v>
      </c>
      <c r="D63" s="99">
        <v>137.12</v>
      </c>
      <c r="E63" s="96">
        <v>98</v>
      </c>
      <c r="F63" s="99" t="s">
        <v>116</v>
      </c>
    </row>
    <row r="64" ht="18" customHeight="1" spans="1:6">
      <c r="A64" s="95">
        <v>79</v>
      </c>
      <c r="B64" s="99" t="s">
        <v>119</v>
      </c>
      <c r="C64" s="96" t="s">
        <v>34</v>
      </c>
      <c r="D64" s="99">
        <v>23.16</v>
      </c>
      <c r="E64" s="96">
        <v>23</v>
      </c>
      <c r="F64" s="99"/>
    </row>
    <row r="65" spans="1:6">
      <c r="A65" s="95">
        <v>80</v>
      </c>
      <c r="B65" s="99" t="s">
        <v>120</v>
      </c>
      <c r="C65" s="96" t="s">
        <v>75</v>
      </c>
      <c r="D65" s="99" t="s">
        <v>108</v>
      </c>
      <c r="E65" s="96">
        <v>30</v>
      </c>
      <c r="F65" s="99" t="s">
        <v>121</v>
      </c>
    </row>
    <row r="66" spans="1:6">
      <c r="A66" s="95">
        <v>81</v>
      </c>
      <c r="B66" s="99" t="s">
        <v>122</v>
      </c>
      <c r="C66" s="96" t="s">
        <v>115</v>
      </c>
      <c r="D66" s="101">
        <v>39</v>
      </c>
      <c r="E66" s="96">
        <v>58</v>
      </c>
      <c r="F66" s="99"/>
    </row>
    <row r="67" spans="1:6">
      <c r="A67" s="95">
        <v>82</v>
      </c>
      <c r="B67" s="99" t="s">
        <v>123</v>
      </c>
      <c r="C67" s="96" t="s">
        <v>115</v>
      </c>
      <c r="D67" s="101">
        <v>53</v>
      </c>
      <c r="E67" s="96">
        <v>73</v>
      </c>
      <c r="F67" s="99"/>
    </row>
    <row r="68" spans="1:6">
      <c r="A68" s="95">
        <v>83</v>
      </c>
      <c r="B68" s="99" t="s">
        <v>124</v>
      </c>
      <c r="C68" s="96" t="s">
        <v>115</v>
      </c>
      <c r="D68" s="101">
        <v>67</v>
      </c>
      <c r="E68" s="96">
        <v>87</v>
      </c>
      <c r="F68" s="99"/>
    </row>
    <row r="69" spans="1:6">
      <c r="A69" s="95">
        <v>84</v>
      </c>
      <c r="B69" s="99" t="s">
        <v>125</v>
      </c>
      <c r="C69" s="96" t="s">
        <v>91</v>
      </c>
      <c r="D69" s="101">
        <v>4</v>
      </c>
      <c r="E69" s="96">
        <v>28</v>
      </c>
      <c r="F69" s="99"/>
    </row>
    <row r="70" spans="1:6">
      <c r="A70" s="95">
        <v>87</v>
      </c>
      <c r="B70" s="99" t="s">
        <v>126</v>
      </c>
      <c r="C70" s="96" t="s">
        <v>127</v>
      </c>
      <c r="D70" s="101">
        <v>12</v>
      </c>
      <c r="E70" s="96">
        <v>31</v>
      </c>
      <c r="F70" s="99"/>
    </row>
    <row r="71" spans="1:6">
      <c r="A71" s="95">
        <v>88</v>
      </c>
      <c r="B71" s="99" t="s">
        <v>128</v>
      </c>
      <c r="C71" s="96" t="s">
        <v>127</v>
      </c>
      <c r="D71" s="101">
        <v>13</v>
      </c>
      <c r="E71" s="96">
        <v>32</v>
      </c>
      <c r="F71" s="99"/>
    </row>
    <row r="72" spans="1:6">
      <c r="A72" s="95">
        <v>89</v>
      </c>
      <c r="B72" s="99" t="s">
        <v>129</v>
      </c>
      <c r="C72" s="96" t="s">
        <v>127</v>
      </c>
      <c r="D72" s="101">
        <v>10</v>
      </c>
      <c r="E72" s="96">
        <v>28</v>
      </c>
      <c r="F72" s="99"/>
    </row>
    <row r="73" spans="1:6">
      <c r="A73" s="95">
        <v>90</v>
      </c>
      <c r="B73" s="99" t="s">
        <v>130</v>
      </c>
      <c r="C73" s="96" t="s">
        <v>131</v>
      </c>
      <c r="D73" s="101">
        <v>2</v>
      </c>
      <c r="E73" s="96">
        <v>2</v>
      </c>
      <c r="F73" s="99"/>
    </row>
    <row r="74" spans="1:6">
      <c r="A74" s="95">
        <v>91</v>
      </c>
      <c r="B74" s="99" t="s">
        <v>132</v>
      </c>
      <c r="C74" s="96" t="s">
        <v>133</v>
      </c>
      <c r="D74" s="101">
        <v>7</v>
      </c>
      <c r="E74" s="96">
        <v>7</v>
      </c>
      <c r="F74" s="99"/>
    </row>
    <row r="75" spans="1:6">
      <c r="A75" s="95">
        <v>92</v>
      </c>
      <c r="B75" s="99" t="s">
        <v>134</v>
      </c>
      <c r="C75" s="96" t="s">
        <v>133</v>
      </c>
      <c r="D75" s="101">
        <v>4</v>
      </c>
      <c r="E75" s="96">
        <v>4</v>
      </c>
      <c r="F75" s="99"/>
    </row>
    <row r="76" ht="22.5" spans="1:6">
      <c r="A76" s="95">
        <v>93</v>
      </c>
      <c r="B76" s="99" t="s">
        <v>135</v>
      </c>
      <c r="C76" s="96" t="s">
        <v>16</v>
      </c>
      <c r="D76" s="101"/>
      <c r="E76" s="102">
        <v>1630</v>
      </c>
      <c r="F76" s="99" t="s">
        <v>136</v>
      </c>
    </row>
    <row r="77" spans="1:6">
      <c r="A77" s="95">
        <v>94</v>
      </c>
      <c r="B77" s="99" t="s">
        <v>137</v>
      </c>
      <c r="C77" s="96" t="s">
        <v>16</v>
      </c>
      <c r="D77" s="101"/>
      <c r="E77" s="102">
        <v>3800</v>
      </c>
      <c r="F77" s="99" t="s">
        <v>138</v>
      </c>
    </row>
    <row r="78" spans="1:6">
      <c r="A78" s="95">
        <v>95</v>
      </c>
      <c r="B78" s="99" t="s">
        <v>139</v>
      </c>
      <c r="C78" s="96" t="s">
        <v>131</v>
      </c>
      <c r="D78" s="101"/>
      <c r="E78" s="96">
        <v>413</v>
      </c>
      <c r="F78" s="99"/>
    </row>
    <row r="79" spans="1:6">
      <c r="A79" s="95"/>
      <c r="B79" s="99"/>
      <c r="C79" s="96"/>
      <c r="D79" s="101"/>
      <c r="E79" s="96"/>
      <c r="F79" s="99"/>
    </row>
    <row r="80" s="92" customFormat="1" ht="18" customHeight="1" spans="1:7">
      <c r="A80" s="103" t="s">
        <v>140</v>
      </c>
      <c r="B80" s="103"/>
      <c r="C80" s="103"/>
      <c r="D80" s="103"/>
      <c r="E80" s="103"/>
      <c r="F80" s="103"/>
      <c r="G80" s="93"/>
    </row>
    <row r="81" s="92" customFormat="1" ht="18" customHeight="1" spans="1:7">
      <c r="A81" s="104"/>
      <c r="B81" s="104"/>
      <c r="C81" s="104"/>
      <c r="D81" s="104"/>
      <c r="E81" s="104"/>
      <c r="F81" s="104"/>
      <c r="G81" s="93"/>
    </row>
    <row r="82" s="92" customFormat="1" ht="18" customHeight="1" spans="1:7">
      <c r="A82" s="104"/>
      <c r="B82" s="104"/>
      <c r="C82" s="104"/>
      <c r="D82" s="104"/>
      <c r="E82" s="104"/>
      <c r="F82" s="104"/>
      <c r="G82" s="93"/>
    </row>
    <row r="85" spans="5:5">
      <c r="E85" s="105"/>
    </row>
  </sheetData>
  <autoFilter ref="A3:G82">
    <extLst/>
  </autoFilter>
  <mergeCells count="2">
    <mergeCell ref="A2:F2"/>
    <mergeCell ref="A80:F82"/>
  </mergeCells>
  <printOptions horizontalCentered="1"/>
  <pageMargins left="0.707638888888889" right="0.707638888888889" top="0.55" bottom="0.354166666666667" header="0.313888888888889" footer="0.313888888888889"/>
  <pageSetup paperSize="8" scale="80" orientation="portrait"/>
  <headerFooter>
    <oddHeader>&amp;R
第&amp;P页共&amp;N页</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L236"/>
  <sheetViews>
    <sheetView topLeftCell="A26" workbookViewId="0">
      <selection activeCell="G42" sqref="G42"/>
    </sheetView>
  </sheetViews>
  <sheetFormatPr defaultColWidth="9" defaultRowHeight="12"/>
  <cols>
    <col min="1" max="1" width="6.375" style="49" customWidth="1"/>
    <col min="2" max="2" width="10" style="49" customWidth="1"/>
    <col min="3" max="3" width="15.875" style="49" customWidth="1"/>
    <col min="4" max="4" width="5.125" style="49" customWidth="1"/>
    <col min="5" max="5" width="5.625" style="49" customWidth="1"/>
    <col min="6" max="6" width="7.125" style="49" customWidth="1"/>
    <col min="7" max="8" width="9.875" style="49" customWidth="1"/>
    <col min="9" max="9" width="22.125" style="49" customWidth="1"/>
    <col min="10" max="16384" width="9" style="49"/>
  </cols>
  <sheetData>
    <row r="1" ht="15" customHeight="1" spans="1:1">
      <c r="A1" s="50" t="s">
        <v>141</v>
      </c>
    </row>
    <row r="2" ht="28.35" customHeight="1" spans="1:9">
      <c r="A2" s="51" t="s">
        <v>142</v>
      </c>
      <c r="B2" s="51"/>
      <c r="C2" s="51"/>
      <c r="D2" s="51"/>
      <c r="E2" s="51"/>
      <c r="F2" s="51"/>
      <c r="G2" s="51"/>
      <c r="H2" s="51"/>
      <c r="I2" s="51"/>
    </row>
    <row r="3" ht="17.85" customHeight="1" spans="1:9">
      <c r="A3" s="52" t="s">
        <v>2</v>
      </c>
      <c r="B3" s="53" t="s">
        <v>143</v>
      </c>
      <c r="C3" s="54"/>
      <c r="D3" s="55" t="s">
        <v>4</v>
      </c>
      <c r="E3" s="52" t="s">
        <v>144</v>
      </c>
      <c r="F3" s="53" t="s">
        <v>145</v>
      </c>
      <c r="G3" s="56" t="s">
        <v>146</v>
      </c>
      <c r="H3" s="56"/>
      <c r="I3" s="75" t="s">
        <v>147</v>
      </c>
    </row>
    <row r="4" ht="17.85" customHeight="1" spans="1:9">
      <c r="A4" s="57"/>
      <c r="B4" s="58"/>
      <c r="C4" s="59"/>
      <c r="D4" s="60"/>
      <c r="E4" s="57"/>
      <c r="F4" s="58"/>
      <c r="G4" s="56" t="s">
        <v>148</v>
      </c>
      <c r="H4" s="61" t="s">
        <v>149</v>
      </c>
      <c r="I4" s="76"/>
    </row>
    <row r="5" ht="15.75" customHeight="1" spans="1:9">
      <c r="A5" s="57" t="s">
        <v>150</v>
      </c>
      <c r="B5" s="62" t="s">
        <v>151</v>
      </c>
      <c r="C5" s="63"/>
      <c r="D5" s="60"/>
      <c r="E5" s="57"/>
      <c r="F5" s="58"/>
      <c r="G5" s="56"/>
      <c r="H5" s="61"/>
      <c r="I5" s="61"/>
    </row>
    <row r="6" ht="15.75" customHeight="1" spans="1:9">
      <c r="A6" s="56" t="s">
        <v>152</v>
      </c>
      <c r="B6" s="64" t="s">
        <v>153</v>
      </c>
      <c r="C6" s="65"/>
      <c r="D6" s="56" t="s">
        <v>25</v>
      </c>
      <c r="E6" s="66">
        <v>1</v>
      </c>
      <c r="F6" s="67">
        <f t="shared" ref="F6:F13" si="0">G6+H6</f>
        <v>47</v>
      </c>
      <c r="G6" s="67">
        <v>35</v>
      </c>
      <c r="H6" s="68">
        <v>12</v>
      </c>
      <c r="I6" s="77" t="s">
        <v>154</v>
      </c>
    </row>
    <row r="7" ht="15.75" customHeight="1" spans="1:9">
      <c r="A7" s="56" t="s">
        <v>155</v>
      </c>
      <c r="B7" s="64" t="s">
        <v>156</v>
      </c>
      <c r="C7" s="65"/>
      <c r="D7" s="56" t="s">
        <v>25</v>
      </c>
      <c r="E7" s="66">
        <v>1</v>
      </c>
      <c r="F7" s="67">
        <f t="shared" si="0"/>
        <v>52</v>
      </c>
      <c r="G7" s="67">
        <v>36</v>
      </c>
      <c r="H7" s="68">
        <v>16</v>
      </c>
      <c r="I7" s="78"/>
    </row>
    <row r="8" ht="15.75" customHeight="1" spans="1:9">
      <c r="A8" s="56" t="s">
        <v>157</v>
      </c>
      <c r="B8" s="64" t="s">
        <v>158</v>
      </c>
      <c r="C8" s="65"/>
      <c r="D8" s="56" t="s">
        <v>25</v>
      </c>
      <c r="E8" s="66">
        <v>1</v>
      </c>
      <c r="F8" s="67">
        <f t="shared" si="0"/>
        <v>63</v>
      </c>
      <c r="G8" s="67">
        <v>40</v>
      </c>
      <c r="H8" s="68">
        <v>23</v>
      </c>
      <c r="I8" s="78"/>
    </row>
    <row r="9" ht="15.75" customHeight="1" spans="1:9">
      <c r="A9" s="56" t="s">
        <v>159</v>
      </c>
      <c r="B9" s="64" t="s">
        <v>160</v>
      </c>
      <c r="C9" s="65"/>
      <c r="D9" s="56" t="s">
        <v>25</v>
      </c>
      <c r="E9" s="66">
        <v>1</v>
      </c>
      <c r="F9" s="67">
        <f t="shared" si="0"/>
        <v>76</v>
      </c>
      <c r="G9" s="67">
        <v>45</v>
      </c>
      <c r="H9" s="68">
        <v>31</v>
      </c>
      <c r="I9" s="78"/>
    </row>
    <row r="10" ht="15.75" customHeight="1" spans="1:9">
      <c r="A10" s="56" t="s">
        <v>161</v>
      </c>
      <c r="B10" s="64" t="s">
        <v>162</v>
      </c>
      <c r="C10" s="65"/>
      <c r="D10" s="56" t="s">
        <v>25</v>
      </c>
      <c r="E10" s="66">
        <v>1</v>
      </c>
      <c r="F10" s="67">
        <f t="shared" si="0"/>
        <v>83</v>
      </c>
      <c r="G10" s="67">
        <v>47</v>
      </c>
      <c r="H10" s="68">
        <v>36</v>
      </c>
      <c r="I10" s="78"/>
    </row>
    <row r="11" ht="15.75" customHeight="1" spans="1:9">
      <c r="A11" s="56" t="s">
        <v>163</v>
      </c>
      <c r="B11" s="64" t="s">
        <v>164</v>
      </c>
      <c r="C11" s="65"/>
      <c r="D11" s="56" t="s">
        <v>25</v>
      </c>
      <c r="E11" s="66">
        <v>1</v>
      </c>
      <c r="F11" s="67">
        <f t="shared" si="0"/>
        <v>93</v>
      </c>
      <c r="G11" s="67">
        <v>48</v>
      </c>
      <c r="H11" s="68">
        <v>45</v>
      </c>
      <c r="I11" s="78"/>
    </row>
    <row r="12" ht="15.75" customHeight="1" spans="1:9">
      <c r="A12" s="56" t="s">
        <v>165</v>
      </c>
      <c r="B12" s="64" t="s">
        <v>166</v>
      </c>
      <c r="C12" s="65"/>
      <c r="D12" s="56" t="s">
        <v>25</v>
      </c>
      <c r="E12" s="66">
        <v>1</v>
      </c>
      <c r="F12" s="67">
        <f t="shared" si="0"/>
        <v>121</v>
      </c>
      <c r="G12" s="67">
        <v>56</v>
      </c>
      <c r="H12" s="68">
        <v>65</v>
      </c>
      <c r="I12" s="78"/>
    </row>
    <row r="13" ht="15.75" customHeight="1" spans="1:9">
      <c r="A13" s="56" t="s">
        <v>167</v>
      </c>
      <c r="B13" s="64" t="s">
        <v>168</v>
      </c>
      <c r="C13" s="65"/>
      <c r="D13" s="56" t="s">
        <v>25</v>
      </c>
      <c r="E13" s="66">
        <v>1</v>
      </c>
      <c r="F13" s="67">
        <f t="shared" si="0"/>
        <v>141</v>
      </c>
      <c r="G13" s="67">
        <v>61</v>
      </c>
      <c r="H13" s="68">
        <v>80</v>
      </c>
      <c r="I13" s="79"/>
    </row>
    <row r="14" ht="15.75" customHeight="1" spans="1:9">
      <c r="A14" s="56" t="s">
        <v>169</v>
      </c>
      <c r="B14" s="69" t="s">
        <v>170</v>
      </c>
      <c r="C14" s="70"/>
      <c r="D14" s="56"/>
      <c r="E14" s="66"/>
      <c r="F14" s="67"/>
      <c r="G14" s="67"/>
      <c r="H14" s="68"/>
      <c r="I14" s="61"/>
    </row>
    <row r="15" ht="15.75" customHeight="1" spans="1:9">
      <c r="A15" s="56" t="s">
        <v>152</v>
      </c>
      <c r="B15" s="64" t="s">
        <v>153</v>
      </c>
      <c r="C15" s="65"/>
      <c r="D15" s="56" t="s">
        <v>25</v>
      </c>
      <c r="E15" s="66">
        <v>1</v>
      </c>
      <c r="F15" s="67">
        <f t="shared" ref="F15:F22" si="1">G15</f>
        <v>12</v>
      </c>
      <c r="G15" s="67">
        <v>12</v>
      </c>
      <c r="H15" s="68"/>
      <c r="I15" s="61"/>
    </row>
    <row r="16" ht="15.75" customHeight="1" spans="1:9">
      <c r="A16" s="56" t="s">
        <v>155</v>
      </c>
      <c r="B16" s="64" t="s">
        <v>156</v>
      </c>
      <c r="C16" s="65"/>
      <c r="D16" s="56" t="s">
        <v>25</v>
      </c>
      <c r="E16" s="66">
        <v>1</v>
      </c>
      <c r="F16" s="67">
        <f t="shared" si="1"/>
        <v>13</v>
      </c>
      <c r="G16" s="67">
        <v>13</v>
      </c>
      <c r="H16" s="68"/>
      <c r="I16" s="61"/>
    </row>
    <row r="17" ht="15.75" customHeight="1" spans="1:9">
      <c r="A17" s="56" t="s">
        <v>157</v>
      </c>
      <c r="B17" s="64" t="s">
        <v>158</v>
      </c>
      <c r="C17" s="65"/>
      <c r="D17" s="56" t="s">
        <v>25</v>
      </c>
      <c r="E17" s="66">
        <v>1</v>
      </c>
      <c r="F17" s="67">
        <f t="shared" si="1"/>
        <v>14</v>
      </c>
      <c r="G17" s="67">
        <v>14</v>
      </c>
      <c r="H17" s="68"/>
      <c r="I17" s="61"/>
    </row>
    <row r="18" ht="15.75" customHeight="1" spans="1:9">
      <c r="A18" s="56" t="s">
        <v>159</v>
      </c>
      <c r="B18" s="64" t="s">
        <v>160</v>
      </c>
      <c r="C18" s="65"/>
      <c r="D18" s="56" t="s">
        <v>25</v>
      </c>
      <c r="E18" s="66">
        <v>1</v>
      </c>
      <c r="F18" s="67">
        <f t="shared" si="1"/>
        <v>17</v>
      </c>
      <c r="G18" s="67">
        <v>17</v>
      </c>
      <c r="H18" s="68"/>
      <c r="I18" s="61"/>
    </row>
    <row r="19" ht="15.75" customHeight="1" spans="1:9">
      <c r="A19" s="56" t="s">
        <v>161</v>
      </c>
      <c r="B19" s="64" t="s">
        <v>162</v>
      </c>
      <c r="C19" s="65"/>
      <c r="D19" s="56" t="s">
        <v>25</v>
      </c>
      <c r="E19" s="66">
        <v>1</v>
      </c>
      <c r="F19" s="67">
        <f t="shared" si="1"/>
        <v>18</v>
      </c>
      <c r="G19" s="67">
        <v>18</v>
      </c>
      <c r="H19" s="68"/>
      <c r="I19" s="61"/>
    </row>
    <row r="20" ht="15.75" customHeight="1" spans="1:9">
      <c r="A20" s="56" t="s">
        <v>163</v>
      </c>
      <c r="B20" s="64" t="s">
        <v>164</v>
      </c>
      <c r="C20" s="65"/>
      <c r="D20" s="56" t="s">
        <v>25</v>
      </c>
      <c r="E20" s="66">
        <v>1</v>
      </c>
      <c r="F20" s="67">
        <f t="shared" si="1"/>
        <v>19</v>
      </c>
      <c r="G20" s="67">
        <v>19</v>
      </c>
      <c r="H20" s="68"/>
      <c r="I20" s="61"/>
    </row>
    <row r="21" ht="15.75" customHeight="1" spans="1:9">
      <c r="A21" s="56" t="s">
        <v>165</v>
      </c>
      <c r="B21" s="64" t="s">
        <v>166</v>
      </c>
      <c r="C21" s="65"/>
      <c r="D21" s="56" t="s">
        <v>25</v>
      </c>
      <c r="E21" s="66">
        <v>1</v>
      </c>
      <c r="F21" s="67">
        <f t="shared" si="1"/>
        <v>22</v>
      </c>
      <c r="G21" s="67">
        <v>22</v>
      </c>
      <c r="H21" s="68"/>
      <c r="I21" s="61"/>
    </row>
    <row r="22" ht="15.75" customHeight="1" spans="1:9">
      <c r="A22" s="56" t="s">
        <v>167</v>
      </c>
      <c r="B22" s="64" t="s">
        <v>168</v>
      </c>
      <c r="C22" s="65"/>
      <c r="D22" s="56" t="s">
        <v>25</v>
      </c>
      <c r="E22" s="66">
        <v>1</v>
      </c>
      <c r="F22" s="67">
        <f t="shared" si="1"/>
        <v>24</v>
      </c>
      <c r="G22" s="67">
        <v>24</v>
      </c>
      <c r="H22" s="68"/>
      <c r="I22" s="61"/>
    </row>
    <row r="23" ht="15.75" customHeight="1" spans="1:9">
      <c r="A23" s="56" t="s">
        <v>171</v>
      </c>
      <c r="B23" s="69" t="s">
        <v>172</v>
      </c>
      <c r="C23" s="70"/>
      <c r="D23" s="56"/>
      <c r="E23" s="66"/>
      <c r="F23" s="67"/>
      <c r="G23" s="67"/>
      <c r="H23" s="68"/>
      <c r="I23" s="61"/>
    </row>
    <row r="24" ht="15.75" customHeight="1" spans="1:9">
      <c r="A24" s="56" t="s">
        <v>152</v>
      </c>
      <c r="B24" s="55" t="s">
        <v>153</v>
      </c>
      <c r="C24" s="71" t="s">
        <v>173</v>
      </c>
      <c r="D24" s="56" t="s">
        <v>34</v>
      </c>
      <c r="E24" s="66">
        <v>1</v>
      </c>
      <c r="F24" s="67">
        <f t="shared" ref="F24:F62" si="2">G24+H24</f>
        <v>9</v>
      </c>
      <c r="G24" s="67">
        <v>7</v>
      </c>
      <c r="H24" s="68">
        <v>2</v>
      </c>
      <c r="I24" s="61"/>
    </row>
    <row r="25" ht="15.75" customHeight="1" spans="1:9">
      <c r="A25" s="56" t="s">
        <v>155</v>
      </c>
      <c r="B25" s="72"/>
      <c r="C25" s="71" t="s">
        <v>174</v>
      </c>
      <c r="D25" s="56" t="s">
        <v>34</v>
      </c>
      <c r="E25" s="66">
        <v>1</v>
      </c>
      <c r="F25" s="67">
        <f t="shared" si="2"/>
        <v>9</v>
      </c>
      <c r="G25" s="67">
        <v>7</v>
      </c>
      <c r="H25" s="68">
        <v>2</v>
      </c>
      <c r="I25" s="61"/>
    </row>
    <row r="26" ht="15.75" customHeight="1" spans="1:9">
      <c r="A26" s="56" t="s">
        <v>157</v>
      </c>
      <c r="B26" s="72"/>
      <c r="C26" s="71" t="s">
        <v>175</v>
      </c>
      <c r="D26" s="56" t="s">
        <v>34</v>
      </c>
      <c r="E26" s="66">
        <v>1</v>
      </c>
      <c r="F26" s="67">
        <f t="shared" si="2"/>
        <v>9</v>
      </c>
      <c r="G26" s="67">
        <v>7</v>
      </c>
      <c r="H26" s="68">
        <v>2</v>
      </c>
      <c r="I26" s="61"/>
    </row>
    <row r="27" ht="15.75" customHeight="1" spans="1:9">
      <c r="A27" s="56" t="s">
        <v>159</v>
      </c>
      <c r="B27" s="60"/>
      <c r="C27" s="71" t="s">
        <v>176</v>
      </c>
      <c r="D27" s="56" t="s">
        <v>34</v>
      </c>
      <c r="E27" s="66">
        <v>1</v>
      </c>
      <c r="F27" s="67">
        <f t="shared" si="2"/>
        <v>8</v>
      </c>
      <c r="G27" s="67">
        <v>7</v>
      </c>
      <c r="H27" s="68">
        <v>1</v>
      </c>
      <c r="I27" s="61"/>
    </row>
    <row r="28" ht="15.75" customHeight="1" spans="1:9">
      <c r="A28" s="56" t="s">
        <v>161</v>
      </c>
      <c r="B28" s="55" t="s">
        <v>156</v>
      </c>
      <c r="C28" s="71" t="s">
        <v>173</v>
      </c>
      <c r="D28" s="56" t="s">
        <v>34</v>
      </c>
      <c r="E28" s="66">
        <v>1</v>
      </c>
      <c r="F28" s="67">
        <f t="shared" si="2"/>
        <v>12</v>
      </c>
      <c r="G28" s="67">
        <v>9</v>
      </c>
      <c r="H28" s="68">
        <v>3</v>
      </c>
      <c r="I28" s="61"/>
    </row>
    <row r="29" ht="15.75" customHeight="1" spans="1:9">
      <c r="A29" s="56" t="s">
        <v>163</v>
      </c>
      <c r="B29" s="72"/>
      <c r="C29" s="71" t="s">
        <v>174</v>
      </c>
      <c r="D29" s="56" t="s">
        <v>34</v>
      </c>
      <c r="E29" s="66">
        <v>1</v>
      </c>
      <c r="F29" s="67">
        <f t="shared" si="2"/>
        <v>11</v>
      </c>
      <c r="G29" s="67">
        <v>9</v>
      </c>
      <c r="H29" s="68">
        <v>2</v>
      </c>
      <c r="I29" s="61"/>
    </row>
    <row r="30" ht="15.75" customHeight="1" spans="1:9">
      <c r="A30" s="56" t="s">
        <v>165</v>
      </c>
      <c r="B30" s="72"/>
      <c r="C30" s="71" t="s">
        <v>175</v>
      </c>
      <c r="D30" s="56" t="s">
        <v>34</v>
      </c>
      <c r="E30" s="66">
        <v>1</v>
      </c>
      <c r="F30" s="67">
        <f t="shared" si="2"/>
        <v>14</v>
      </c>
      <c r="G30" s="67">
        <v>9</v>
      </c>
      <c r="H30" s="68">
        <v>5</v>
      </c>
      <c r="I30" s="61"/>
    </row>
    <row r="31" ht="15.75" customHeight="1" spans="1:9">
      <c r="A31" s="56" t="s">
        <v>167</v>
      </c>
      <c r="B31" s="72"/>
      <c r="C31" s="71" t="s">
        <v>177</v>
      </c>
      <c r="D31" s="56" t="s">
        <v>34</v>
      </c>
      <c r="E31" s="66">
        <v>1</v>
      </c>
      <c r="F31" s="67">
        <f t="shared" si="2"/>
        <v>18</v>
      </c>
      <c r="G31" s="67">
        <v>9</v>
      </c>
      <c r="H31" s="68">
        <v>9</v>
      </c>
      <c r="I31" s="61"/>
    </row>
    <row r="32" ht="15.75" customHeight="1" spans="1:9">
      <c r="A32" s="56" t="s">
        <v>178</v>
      </c>
      <c r="B32" s="60"/>
      <c r="C32" s="71" t="s">
        <v>176</v>
      </c>
      <c r="D32" s="56" t="s">
        <v>34</v>
      </c>
      <c r="E32" s="66">
        <v>1</v>
      </c>
      <c r="F32" s="67">
        <f t="shared" si="2"/>
        <v>11</v>
      </c>
      <c r="G32" s="67">
        <v>9</v>
      </c>
      <c r="H32" s="68">
        <v>2</v>
      </c>
      <c r="I32" s="61"/>
    </row>
    <row r="33" ht="15.75" customHeight="1" spans="1:9">
      <c r="A33" s="56" t="s">
        <v>179</v>
      </c>
      <c r="B33" s="55" t="s">
        <v>158</v>
      </c>
      <c r="C33" s="71" t="s">
        <v>173</v>
      </c>
      <c r="D33" s="56" t="s">
        <v>34</v>
      </c>
      <c r="E33" s="66">
        <v>1</v>
      </c>
      <c r="F33" s="67">
        <f t="shared" si="2"/>
        <v>14</v>
      </c>
      <c r="G33" s="67">
        <v>11</v>
      </c>
      <c r="H33" s="68">
        <v>3</v>
      </c>
      <c r="I33" s="61"/>
    </row>
    <row r="34" ht="15.75" customHeight="1" spans="1:9">
      <c r="A34" s="56" t="s">
        <v>180</v>
      </c>
      <c r="B34" s="72"/>
      <c r="C34" s="71" t="s">
        <v>174</v>
      </c>
      <c r="D34" s="56" t="s">
        <v>34</v>
      </c>
      <c r="E34" s="66">
        <v>1</v>
      </c>
      <c r="F34" s="67">
        <f t="shared" si="2"/>
        <v>14</v>
      </c>
      <c r="G34" s="67">
        <v>11</v>
      </c>
      <c r="H34" s="68">
        <v>3</v>
      </c>
      <c r="I34" s="61"/>
    </row>
    <row r="35" ht="15.75" customHeight="1" spans="1:9">
      <c r="A35" s="56" t="s">
        <v>181</v>
      </c>
      <c r="B35" s="72"/>
      <c r="C35" s="71" t="s">
        <v>175</v>
      </c>
      <c r="D35" s="56" t="s">
        <v>34</v>
      </c>
      <c r="E35" s="66">
        <v>1</v>
      </c>
      <c r="F35" s="67">
        <f t="shared" si="2"/>
        <v>16</v>
      </c>
      <c r="G35" s="67">
        <v>11</v>
      </c>
      <c r="H35" s="68">
        <v>5</v>
      </c>
      <c r="I35" s="61"/>
    </row>
    <row r="36" ht="15.75" customHeight="1" spans="1:9">
      <c r="A36" s="56" t="s">
        <v>182</v>
      </c>
      <c r="B36" s="72"/>
      <c r="C36" s="71" t="s">
        <v>177</v>
      </c>
      <c r="D36" s="56" t="s">
        <v>34</v>
      </c>
      <c r="E36" s="66">
        <v>1</v>
      </c>
      <c r="F36" s="67">
        <f t="shared" si="2"/>
        <v>20</v>
      </c>
      <c r="G36" s="67">
        <v>11</v>
      </c>
      <c r="H36" s="68">
        <v>9</v>
      </c>
      <c r="I36" s="61"/>
    </row>
    <row r="37" ht="15.75" customHeight="1" spans="1:9">
      <c r="A37" s="56" t="s">
        <v>183</v>
      </c>
      <c r="B37" s="60"/>
      <c r="C37" s="71" t="s">
        <v>176</v>
      </c>
      <c r="D37" s="56" t="s">
        <v>34</v>
      </c>
      <c r="E37" s="66">
        <v>1</v>
      </c>
      <c r="F37" s="67">
        <f t="shared" si="2"/>
        <v>13</v>
      </c>
      <c r="G37" s="67">
        <v>11</v>
      </c>
      <c r="H37" s="68">
        <v>2</v>
      </c>
      <c r="I37" s="61"/>
    </row>
    <row r="38" ht="15.75" customHeight="1" spans="1:9">
      <c r="A38" s="56" t="s">
        <v>184</v>
      </c>
      <c r="B38" s="55" t="s">
        <v>160</v>
      </c>
      <c r="C38" s="71" t="s">
        <v>173</v>
      </c>
      <c r="D38" s="56" t="s">
        <v>34</v>
      </c>
      <c r="E38" s="66">
        <v>1</v>
      </c>
      <c r="F38" s="67">
        <f t="shared" si="2"/>
        <v>19</v>
      </c>
      <c r="G38" s="67">
        <v>13</v>
      </c>
      <c r="H38" s="68">
        <v>6</v>
      </c>
      <c r="I38" s="61"/>
    </row>
    <row r="39" ht="15.75" customHeight="1" spans="1:9">
      <c r="A39" s="56" t="s">
        <v>185</v>
      </c>
      <c r="B39" s="72"/>
      <c r="C39" s="71" t="s">
        <v>174</v>
      </c>
      <c r="D39" s="56" t="s">
        <v>34</v>
      </c>
      <c r="E39" s="66">
        <v>1</v>
      </c>
      <c r="F39" s="67">
        <f t="shared" si="2"/>
        <v>17</v>
      </c>
      <c r="G39" s="67">
        <v>13</v>
      </c>
      <c r="H39" s="68">
        <v>4</v>
      </c>
      <c r="I39" s="61"/>
    </row>
    <row r="40" ht="15.75" customHeight="1" spans="1:9">
      <c r="A40" s="56" t="s">
        <v>186</v>
      </c>
      <c r="B40" s="72"/>
      <c r="C40" s="71" t="s">
        <v>175</v>
      </c>
      <c r="D40" s="56" t="s">
        <v>34</v>
      </c>
      <c r="E40" s="66">
        <v>1</v>
      </c>
      <c r="F40" s="67">
        <f t="shared" si="2"/>
        <v>18</v>
      </c>
      <c r="G40" s="67">
        <v>13</v>
      </c>
      <c r="H40" s="68">
        <v>5</v>
      </c>
      <c r="I40" s="61"/>
    </row>
    <row r="41" ht="15.75" customHeight="1" spans="1:9">
      <c r="A41" s="56" t="s">
        <v>187</v>
      </c>
      <c r="B41" s="72"/>
      <c r="C41" s="71" t="s">
        <v>177</v>
      </c>
      <c r="D41" s="56" t="s">
        <v>34</v>
      </c>
      <c r="E41" s="66">
        <v>1</v>
      </c>
      <c r="F41" s="67">
        <f t="shared" si="2"/>
        <v>23</v>
      </c>
      <c r="G41" s="67">
        <v>13</v>
      </c>
      <c r="H41" s="68">
        <v>10</v>
      </c>
      <c r="I41" s="61"/>
    </row>
    <row r="42" ht="15.75" customHeight="1" spans="1:9">
      <c r="A42" s="56" t="s">
        <v>188</v>
      </c>
      <c r="B42" s="60"/>
      <c r="C42" s="71" t="s">
        <v>176</v>
      </c>
      <c r="D42" s="56" t="s">
        <v>34</v>
      </c>
      <c r="E42" s="66">
        <v>1</v>
      </c>
      <c r="F42" s="67">
        <f t="shared" si="2"/>
        <v>16</v>
      </c>
      <c r="G42" s="67">
        <v>13</v>
      </c>
      <c r="H42" s="68">
        <v>3</v>
      </c>
      <c r="I42" s="61"/>
    </row>
    <row r="43" ht="15.75" customHeight="1" spans="1:9">
      <c r="A43" s="56" t="s">
        <v>189</v>
      </c>
      <c r="B43" s="55" t="s">
        <v>162</v>
      </c>
      <c r="C43" s="71" t="s">
        <v>173</v>
      </c>
      <c r="D43" s="56" t="s">
        <v>34</v>
      </c>
      <c r="E43" s="66">
        <v>1</v>
      </c>
      <c r="F43" s="67">
        <f t="shared" si="2"/>
        <v>23</v>
      </c>
      <c r="G43" s="67">
        <v>16</v>
      </c>
      <c r="H43" s="68">
        <v>7</v>
      </c>
      <c r="I43" s="61"/>
    </row>
    <row r="44" ht="15.75" customHeight="1" spans="1:9">
      <c r="A44" s="56" t="s">
        <v>190</v>
      </c>
      <c r="B44" s="72"/>
      <c r="C44" s="71" t="s">
        <v>174</v>
      </c>
      <c r="D44" s="56" t="s">
        <v>34</v>
      </c>
      <c r="E44" s="66">
        <v>1</v>
      </c>
      <c r="F44" s="67">
        <f t="shared" si="2"/>
        <v>22</v>
      </c>
      <c r="G44" s="67">
        <v>16</v>
      </c>
      <c r="H44" s="68">
        <v>6</v>
      </c>
      <c r="I44" s="61"/>
    </row>
    <row r="45" ht="15.75" customHeight="1" spans="1:9">
      <c r="A45" s="56" t="s">
        <v>191</v>
      </c>
      <c r="B45" s="72"/>
      <c r="C45" s="71" t="s">
        <v>175</v>
      </c>
      <c r="D45" s="56" t="s">
        <v>34</v>
      </c>
      <c r="E45" s="66">
        <v>1</v>
      </c>
      <c r="F45" s="67">
        <f t="shared" si="2"/>
        <v>27</v>
      </c>
      <c r="G45" s="67">
        <v>16</v>
      </c>
      <c r="H45" s="68">
        <v>11</v>
      </c>
      <c r="I45" s="61"/>
    </row>
    <row r="46" ht="15.75" customHeight="1" spans="1:9">
      <c r="A46" s="56" t="s">
        <v>192</v>
      </c>
      <c r="B46" s="72"/>
      <c r="C46" s="71" t="s">
        <v>177</v>
      </c>
      <c r="D46" s="56" t="s">
        <v>34</v>
      </c>
      <c r="E46" s="66">
        <v>1</v>
      </c>
      <c r="F46" s="67">
        <f t="shared" si="2"/>
        <v>33</v>
      </c>
      <c r="G46" s="67">
        <v>16</v>
      </c>
      <c r="H46" s="68">
        <v>17</v>
      </c>
      <c r="I46" s="61"/>
    </row>
    <row r="47" ht="15.75" customHeight="1" spans="1:9">
      <c r="A47" s="56" t="s">
        <v>193</v>
      </c>
      <c r="B47" s="60"/>
      <c r="C47" s="71" t="s">
        <v>176</v>
      </c>
      <c r="D47" s="56" t="s">
        <v>34</v>
      </c>
      <c r="E47" s="66">
        <v>1</v>
      </c>
      <c r="F47" s="67">
        <f t="shared" si="2"/>
        <v>20</v>
      </c>
      <c r="G47" s="67">
        <v>16</v>
      </c>
      <c r="H47" s="68">
        <v>4</v>
      </c>
      <c r="I47" s="61"/>
    </row>
    <row r="48" ht="15.75" customHeight="1" spans="1:9">
      <c r="A48" s="56" t="s">
        <v>194</v>
      </c>
      <c r="B48" s="55" t="s">
        <v>164</v>
      </c>
      <c r="C48" s="73" t="s">
        <v>173</v>
      </c>
      <c r="D48" s="56" t="s">
        <v>34</v>
      </c>
      <c r="E48" s="66">
        <v>1</v>
      </c>
      <c r="F48" s="67">
        <f t="shared" si="2"/>
        <v>32</v>
      </c>
      <c r="G48" s="67">
        <v>20</v>
      </c>
      <c r="H48" s="68">
        <v>12</v>
      </c>
      <c r="I48" s="61"/>
    </row>
    <row r="49" ht="15.75" customHeight="1" spans="1:9">
      <c r="A49" s="56" t="s">
        <v>195</v>
      </c>
      <c r="B49" s="72"/>
      <c r="C49" s="73" t="s">
        <v>174</v>
      </c>
      <c r="D49" s="56" t="s">
        <v>34</v>
      </c>
      <c r="E49" s="66">
        <v>1</v>
      </c>
      <c r="F49" s="67">
        <f t="shared" si="2"/>
        <v>29</v>
      </c>
      <c r="G49" s="67">
        <v>20</v>
      </c>
      <c r="H49" s="68">
        <v>9</v>
      </c>
      <c r="I49" s="61"/>
    </row>
    <row r="50" ht="15.75" customHeight="1" spans="1:9">
      <c r="A50" s="56" t="s">
        <v>196</v>
      </c>
      <c r="B50" s="72"/>
      <c r="C50" s="73" t="s">
        <v>175</v>
      </c>
      <c r="D50" s="56" t="s">
        <v>34</v>
      </c>
      <c r="E50" s="66">
        <v>1</v>
      </c>
      <c r="F50" s="67">
        <f t="shared" si="2"/>
        <v>38</v>
      </c>
      <c r="G50" s="67">
        <v>20</v>
      </c>
      <c r="H50" s="68">
        <v>18</v>
      </c>
      <c r="I50" s="61"/>
    </row>
    <row r="51" ht="15.75" customHeight="1" spans="1:9">
      <c r="A51" s="56" t="s">
        <v>197</v>
      </c>
      <c r="B51" s="72"/>
      <c r="C51" s="73" t="s">
        <v>177</v>
      </c>
      <c r="D51" s="56" t="s">
        <v>34</v>
      </c>
      <c r="E51" s="66">
        <v>1</v>
      </c>
      <c r="F51" s="67">
        <f t="shared" si="2"/>
        <v>44</v>
      </c>
      <c r="G51" s="67">
        <v>20</v>
      </c>
      <c r="H51" s="68">
        <v>24</v>
      </c>
      <c r="I51" s="61"/>
    </row>
    <row r="52" ht="15.75" customHeight="1" spans="1:9">
      <c r="A52" s="56" t="s">
        <v>198</v>
      </c>
      <c r="B52" s="60"/>
      <c r="C52" s="73" t="s">
        <v>176</v>
      </c>
      <c r="D52" s="56" t="s">
        <v>34</v>
      </c>
      <c r="E52" s="66">
        <v>1</v>
      </c>
      <c r="F52" s="67">
        <f t="shared" si="2"/>
        <v>26</v>
      </c>
      <c r="G52" s="67">
        <v>20</v>
      </c>
      <c r="H52" s="68">
        <v>6</v>
      </c>
      <c r="I52" s="61"/>
    </row>
    <row r="53" ht="15.75" customHeight="1" spans="1:9">
      <c r="A53" s="56" t="s">
        <v>199</v>
      </c>
      <c r="B53" s="74" t="s">
        <v>166</v>
      </c>
      <c r="C53" s="73" t="s">
        <v>173</v>
      </c>
      <c r="D53" s="56" t="s">
        <v>34</v>
      </c>
      <c r="E53" s="66">
        <v>1</v>
      </c>
      <c r="F53" s="67">
        <f t="shared" si="2"/>
        <v>51</v>
      </c>
      <c r="G53" s="67">
        <v>26</v>
      </c>
      <c r="H53" s="68">
        <v>25</v>
      </c>
      <c r="I53" s="61"/>
    </row>
    <row r="54" ht="15.75" customHeight="1" spans="1:9">
      <c r="A54" s="56" t="s">
        <v>200</v>
      </c>
      <c r="B54" s="74"/>
      <c r="C54" s="73" t="s">
        <v>174</v>
      </c>
      <c r="D54" s="56" t="s">
        <v>34</v>
      </c>
      <c r="E54" s="66">
        <v>1</v>
      </c>
      <c r="F54" s="67">
        <f t="shared" si="2"/>
        <v>25</v>
      </c>
      <c r="G54" s="67">
        <v>14</v>
      </c>
      <c r="H54" s="68">
        <v>11</v>
      </c>
      <c r="I54" s="61"/>
    </row>
    <row r="55" ht="15.75" customHeight="1" spans="1:9">
      <c r="A55" s="56" t="s">
        <v>201</v>
      </c>
      <c r="B55" s="74"/>
      <c r="C55" s="73" t="s">
        <v>175</v>
      </c>
      <c r="D55" s="56" t="s">
        <v>34</v>
      </c>
      <c r="E55" s="66">
        <v>1</v>
      </c>
      <c r="F55" s="67">
        <f t="shared" si="2"/>
        <v>36</v>
      </c>
      <c r="G55" s="67">
        <v>14</v>
      </c>
      <c r="H55" s="68">
        <v>22</v>
      </c>
      <c r="I55" s="61"/>
    </row>
    <row r="56" ht="15.75" customHeight="1" spans="1:9">
      <c r="A56" s="56" t="s">
        <v>202</v>
      </c>
      <c r="B56" s="74"/>
      <c r="C56" s="73" t="s">
        <v>177</v>
      </c>
      <c r="D56" s="56" t="s">
        <v>34</v>
      </c>
      <c r="E56" s="66">
        <v>1</v>
      </c>
      <c r="F56" s="67">
        <f t="shared" si="2"/>
        <v>42</v>
      </c>
      <c r="G56" s="67">
        <v>14</v>
      </c>
      <c r="H56" s="68">
        <v>28</v>
      </c>
      <c r="I56" s="61"/>
    </row>
    <row r="57" ht="15.75" customHeight="1" spans="1:9">
      <c r="A57" s="56" t="s">
        <v>203</v>
      </c>
      <c r="B57" s="74"/>
      <c r="C57" s="73" t="s">
        <v>176</v>
      </c>
      <c r="D57" s="56" t="s">
        <v>34</v>
      </c>
      <c r="E57" s="66">
        <v>1</v>
      </c>
      <c r="F57" s="67">
        <f t="shared" si="2"/>
        <v>22</v>
      </c>
      <c r="G57" s="67">
        <v>14</v>
      </c>
      <c r="H57" s="68">
        <v>8</v>
      </c>
      <c r="I57" s="61"/>
    </row>
    <row r="58" ht="15.75" customHeight="1" spans="1:9">
      <c r="A58" s="56" t="s">
        <v>204</v>
      </c>
      <c r="B58" s="74" t="s">
        <v>168</v>
      </c>
      <c r="C58" s="73" t="s">
        <v>173</v>
      </c>
      <c r="D58" s="56" t="s">
        <v>34</v>
      </c>
      <c r="E58" s="66">
        <v>1</v>
      </c>
      <c r="F58" s="67">
        <f t="shared" si="2"/>
        <v>61</v>
      </c>
      <c r="G58" s="67">
        <v>30</v>
      </c>
      <c r="H58" s="68">
        <v>31</v>
      </c>
      <c r="I58" s="61"/>
    </row>
    <row r="59" ht="15.75" customHeight="1" spans="1:9">
      <c r="A59" s="56" t="s">
        <v>205</v>
      </c>
      <c r="B59" s="74"/>
      <c r="C59" s="73" t="s">
        <v>174</v>
      </c>
      <c r="D59" s="56" t="s">
        <v>34</v>
      </c>
      <c r="E59" s="66">
        <v>1</v>
      </c>
      <c r="F59" s="67">
        <f t="shared" si="2"/>
        <v>42</v>
      </c>
      <c r="G59" s="67">
        <v>30</v>
      </c>
      <c r="H59" s="68">
        <v>12</v>
      </c>
      <c r="I59" s="61"/>
    </row>
    <row r="60" ht="15.75" customHeight="1" spans="1:9">
      <c r="A60" s="56" t="s">
        <v>206</v>
      </c>
      <c r="B60" s="74"/>
      <c r="C60" s="73" t="s">
        <v>175</v>
      </c>
      <c r="D60" s="56" t="s">
        <v>34</v>
      </c>
      <c r="E60" s="66">
        <v>1</v>
      </c>
      <c r="F60" s="67">
        <f t="shared" si="2"/>
        <v>56</v>
      </c>
      <c r="G60" s="67">
        <v>30</v>
      </c>
      <c r="H60" s="68">
        <v>26</v>
      </c>
      <c r="I60" s="61"/>
    </row>
    <row r="61" ht="15.75" customHeight="1" spans="1:9">
      <c r="A61" s="56" t="s">
        <v>207</v>
      </c>
      <c r="B61" s="74"/>
      <c r="C61" s="73" t="s">
        <v>177</v>
      </c>
      <c r="D61" s="56" t="s">
        <v>34</v>
      </c>
      <c r="E61" s="66">
        <v>1</v>
      </c>
      <c r="F61" s="67">
        <f t="shared" si="2"/>
        <v>58</v>
      </c>
      <c r="G61" s="67">
        <v>30</v>
      </c>
      <c r="H61" s="68">
        <v>28</v>
      </c>
      <c r="I61" s="61"/>
    </row>
    <row r="62" ht="15.75" customHeight="1" spans="1:9">
      <c r="A62" s="56" t="s">
        <v>208</v>
      </c>
      <c r="B62" s="74"/>
      <c r="C62" s="73" t="s">
        <v>176</v>
      </c>
      <c r="D62" s="56" t="s">
        <v>34</v>
      </c>
      <c r="E62" s="66">
        <v>1</v>
      </c>
      <c r="F62" s="67">
        <f t="shared" si="2"/>
        <v>38</v>
      </c>
      <c r="G62" s="67">
        <v>30</v>
      </c>
      <c r="H62" s="68">
        <v>8</v>
      </c>
      <c r="I62" s="61"/>
    </row>
    <row r="63" ht="15.75" customHeight="1" spans="1:9">
      <c r="A63" s="56" t="s">
        <v>209</v>
      </c>
      <c r="B63" s="69" t="s">
        <v>210</v>
      </c>
      <c r="C63" s="70"/>
      <c r="D63" s="56"/>
      <c r="E63" s="66"/>
      <c r="F63" s="67"/>
      <c r="G63" s="67"/>
      <c r="H63" s="68"/>
      <c r="I63" s="61"/>
    </row>
    <row r="64" ht="15.75" customHeight="1" spans="1:9">
      <c r="A64" s="56" t="s">
        <v>152</v>
      </c>
      <c r="B64" s="55" t="s">
        <v>153</v>
      </c>
      <c r="C64" s="71" t="s">
        <v>173</v>
      </c>
      <c r="D64" s="56" t="s">
        <v>34</v>
      </c>
      <c r="E64" s="66">
        <v>1</v>
      </c>
      <c r="F64" s="67">
        <f t="shared" ref="F64:F95" si="3">G64+H64</f>
        <v>4</v>
      </c>
      <c r="G64" s="67">
        <v>4</v>
      </c>
      <c r="H64" s="68"/>
      <c r="I64" s="61"/>
    </row>
    <row r="65" ht="15.75" customHeight="1" spans="1:9">
      <c r="A65" s="56" t="s">
        <v>155</v>
      </c>
      <c r="B65" s="72"/>
      <c r="C65" s="71" t="s">
        <v>174</v>
      </c>
      <c r="D65" s="56" t="s">
        <v>34</v>
      </c>
      <c r="E65" s="66">
        <v>1</v>
      </c>
      <c r="F65" s="67">
        <f t="shared" si="3"/>
        <v>4</v>
      </c>
      <c r="G65" s="67">
        <v>4</v>
      </c>
      <c r="H65" s="68"/>
      <c r="I65" s="61"/>
    </row>
    <row r="66" ht="15.75" customHeight="1" spans="1:9">
      <c r="A66" s="56" t="s">
        <v>157</v>
      </c>
      <c r="B66" s="72"/>
      <c r="C66" s="71" t="s">
        <v>175</v>
      </c>
      <c r="D66" s="56" t="s">
        <v>34</v>
      </c>
      <c r="E66" s="66">
        <v>1</v>
      </c>
      <c r="F66" s="67">
        <f t="shared" si="3"/>
        <v>4</v>
      </c>
      <c r="G66" s="67">
        <v>4</v>
      </c>
      <c r="H66" s="68"/>
      <c r="I66" s="61"/>
    </row>
    <row r="67" ht="15.75" customHeight="1" spans="1:9">
      <c r="A67" s="56" t="s">
        <v>159</v>
      </c>
      <c r="B67" s="60"/>
      <c r="C67" s="71" t="s">
        <v>177</v>
      </c>
      <c r="D67" s="56" t="s">
        <v>34</v>
      </c>
      <c r="E67" s="66">
        <v>1</v>
      </c>
      <c r="F67" s="67">
        <f t="shared" si="3"/>
        <v>4</v>
      </c>
      <c r="G67" s="67">
        <v>4</v>
      </c>
      <c r="H67" s="68"/>
      <c r="I67" s="61"/>
    </row>
    <row r="68" ht="15.75" customHeight="1" spans="1:9">
      <c r="A68" s="56" t="s">
        <v>161</v>
      </c>
      <c r="B68" s="55" t="s">
        <v>156</v>
      </c>
      <c r="C68" s="71" t="s">
        <v>173</v>
      </c>
      <c r="D68" s="56" t="s">
        <v>34</v>
      </c>
      <c r="E68" s="66">
        <v>1</v>
      </c>
      <c r="F68" s="67">
        <f t="shared" si="3"/>
        <v>4</v>
      </c>
      <c r="G68" s="67">
        <v>4</v>
      </c>
      <c r="H68" s="68"/>
      <c r="I68" s="61"/>
    </row>
    <row r="69" ht="15.75" customHeight="1" spans="1:9">
      <c r="A69" s="56" t="s">
        <v>163</v>
      </c>
      <c r="B69" s="72"/>
      <c r="C69" s="71" t="s">
        <v>174</v>
      </c>
      <c r="D69" s="56" t="s">
        <v>34</v>
      </c>
      <c r="E69" s="66">
        <v>1</v>
      </c>
      <c r="F69" s="67">
        <f t="shared" si="3"/>
        <v>4</v>
      </c>
      <c r="G69" s="67">
        <v>4</v>
      </c>
      <c r="H69" s="68"/>
      <c r="I69" s="61"/>
    </row>
    <row r="70" ht="15.75" customHeight="1" spans="1:9">
      <c r="A70" s="56" t="s">
        <v>165</v>
      </c>
      <c r="B70" s="72"/>
      <c r="C70" s="71" t="s">
        <v>175</v>
      </c>
      <c r="D70" s="56" t="s">
        <v>34</v>
      </c>
      <c r="E70" s="66">
        <v>1</v>
      </c>
      <c r="F70" s="67">
        <f t="shared" si="3"/>
        <v>4</v>
      </c>
      <c r="G70" s="67">
        <v>4</v>
      </c>
      <c r="H70" s="68"/>
      <c r="I70" s="61"/>
    </row>
    <row r="71" ht="15.75" customHeight="1" spans="1:9">
      <c r="A71" s="56" t="s">
        <v>167</v>
      </c>
      <c r="B71" s="60"/>
      <c r="C71" s="71" t="s">
        <v>177</v>
      </c>
      <c r="D71" s="56" t="s">
        <v>34</v>
      </c>
      <c r="E71" s="66">
        <v>1</v>
      </c>
      <c r="F71" s="67">
        <f t="shared" si="3"/>
        <v>4</v>
      </c>
      <c r="G71" s="67">
        <v>4</v>
      </c>
      <c r="H71" s="68"/>
      <c r="I71" s="61"/>
    </row>
    <row r="72" ht="15.75" customHeight="1" spans="1:9">
      <c r="A72" s="56" t="s">
        <v>178</v>
      </c>
      <c r="B72" s="55" t="s">
        <v>158</v>
      </c>
      <c r="C72" s="71" t="s">
        <v>173</v>
      </c>
      <c r="D72" s="56" t="s">
        <v>34</v>
      </c>
      <c r="E72" s="66">
        <v>1</v>
      </c>
      <c r="F72" s="67">
        <f t="shared" si="3"/>
        <v>5</v>
      </c>
      <c r="G72" s="67">
        <v>5</v>
      </c>
      <c r="H72" s="68"/>
      <c r="I72" s="61"/>
    </row>
    <row r="73" ht="15.75" customHeight="1" spans="1:9">
      <c r="A73" s="56" t="s">
        <v>179</v>
      </c>
      <c r="B73" s="72"/>
      <c r="C73" s="71" t="s">
        <v>174</v>
      </c>
      <c r="D73" s="56" t="s">
        <v>34</v>
      </c>
      <c r="E73" s="66">
        <v>1</v>
      </c>
      <c r="F73" s="67">
        <f t="shared" si="3"/>
        <v>5</v>
      </c>
      <c r="G73" s="67">
        <v>5</v>
      </c>
      <c r="H73" s="68"/>
      <c r="I73" s="61"/>
    </row>
    <row r="74" ht="15.75" customHeight="1" spans="1:9">
      <c r="A74" s="56" t="s">
        <v>180</v>
      </c>
      <c r="B74" s="72"/>
      <c r="C74" s="71" t="s">
        <v>175</v>
      </c>
      <c r="D74" s="56" t="s">
        <v>34</v>
      </c>
      <c r="E74" s="66">
        <v>1</v>
      </c>
      <c r="F74" s="67">
        <f t="shared" si="3"/>
        <v>5</v>
      </c>
      <c r="G74" s="67">
        <v>5</v>
      </c>
      <c r="H74" s="68"/>
      <c r="I74" s="61"/>
    </row>
    <row r="75" ht="15.75" customHeight="1" spans="1:9">
      <c r="A75" s="56" t="s">
        <v>181</v>
      </c>
      <c r="B75" s="60"/>
      <c r="C75" s="71" t="s">
        <v>177</v>
      </c>
      <c r="D75" s="56" t="s">
        <v>34</v>
      </c>
      <c r="E75" s="66">
        <v>1</v>
      </c>
      <c r="F75" s="67">
        <f t="shared" si="3"/>
        <v>5</v>
      </c>
      <c r="G75" s="67">
        <v>5</v>
      </c>
      <c r="H75" s="68"/>
      <c r="I75" s="61"/>
    </row>
    <row r="76" ht="15.75" customHeight="1" spans="1:9">
      <c r="A76" s="56" t="s">
        <v>182</v>
      </c>
      <c r="B76" s="55" t="s">
        <v>160</v>
      </c>
      <c r="C76" s="71" t="s">
        <v>173</v>
      </c>
      <c r="D76" s="56" t="s">
        <v>34</v>
      </c>
      <c r="E76" s="66">
        <v>1</v>
      </c>
      <c r="F76" s="67">
        <f t="shared" si="3"/>
        <v>6</v>
      </c>
      <c r="G76" s="67">
        <v>6</v>
      </c>
      <c r="H76" s="68"/>
      <c r="I76" s="61"/>
    </row>
    <row r="77" ht="15.75" customHeight="1" spans="1:9">
      <c r="A77" s="56" t="s">
        <v>183</v>
      </c>
      <c r="B77" s="72"/>
      <c r="C77" s="71" t="s">
        <v>174</v>
      </c>
      <c r="D77" s="56" t="s">
        <v>34</v>
      </c>
      <c r="E77" s="66">
        <v>1</v>
      </c>
      <c r="F77" s="67">
        <f t="shared" si="3"/>
        <v>6</v>
      </c>
      <c r="G77" s="67">
        <v>6</v>
      </c>
      <c r="H77" s="68"/>
      <c r="I77" s="61"/>
    </row>
    <row r="78" ht="15.75" customHeight="1" spans="1:9">
      <c r="A78" s="56" t="s">
        <v>184</v>
      </c>
      <c r="B78" s="72"/>
      <c r="C78" s="71" t="s">
        <v>175</v>
      </c>
      <c r="D78" s="56" t="s">
        <v>34</v>
      </c>
      <c r="E78" s="66">
        <v>1</v>
      </c>
      <c r="F78" s="67">
        <f t="shared" si="3"/>
        <v>6</v>
      </c>
      <c r="G78" s="67">
        <v>6</v>
      </c>
      <c r="H78" s="68"/>
      <c r="I78" s="61"/>
    </row>
    <row r="79" ht="15.75" customHeight="1" spans="1:9">
      <c r="A79" s="56" t="s">
        <v>185</v>
      </c>
      <c r="B79" s="60"/>
      <c r="C79" s="71" t="s">
        <v>177</v>
      </c>
      <c r="D79" s="56" t="s">
        <v>34</v>
      </c>
      <c r="E79" s="66">
        <v>1</v>
      </c>
      <c r="F79" s="67">
        <f t="shared" si="3"/>
        <v>6</v>
      </c>
      <c r="G79" s="67">
        <v>6</v>
      </c>
      <c r="H79" s="68"/>
      <c r="I79" s="61"/>
    </row>
    <row r="80" ht="15.75" customHeight="1" spans="1:9">
      <c r="A80" s="56" t="s">
        <v>186</v>
      </c>
      <c r="B80" s="55" t="s">
        <v>162</v>
      </c>
      <c r="C80" s="71" t="s">
        <v>173</v>
      </c>
      <c r="D80" s="56" t="s">
        <v>34</v>
      </c>
      <c r="E80" s="66">
        <v>1</v>
      </c>
      <c r="F80" s="67">
        <f t="shared" si="3"/>
        <v>8</v>
      </c>
      <c r="G80" s="67">
        <v>8</v>
      </c>
      <c r="H80" s="68"/>
      <c r="I80" s="61"/>
    </row>
    <row r="81" ht="15.75" customHeight="1" spans="1:9">
      <c r="A81" s="56" t="s">
        <v>187</v>
      </c>
      <c r="B81" s="72"/>
      <c r="C81" s="71" t="s">
        <v>174</v>
      </c>
      <c r="D81" s="56" t="s">
        <v>34</v>
      </c>
      <c r="E81" s="66">
        <v>1</v>
      </c>
      <c r="F81" s="67">
        <f t="shared" si="3"/>
        <v>8</v>
      </c>
      <c r="G81" s="67">
        <v>8</v>
      </c>
      <c r="H81" s="68"/>
      <c r="I81" s="61"/>
    </row>
    <row r="82" ht="15.75" customHeight="1" spans="1:9">
      <c r="A82" s="56" t="s">
        <v>188</v>
      </c>
      <c r="B82" s="72"/>
      <c r="C82" s="71" t="s">
        <v>175</v>
      </c>
      <c r="D82" s="56" t="s">
        <v>34</v>
      </c>
      <c r="E82" s="66">
        <v>1</v>
      </c>
      <c r="F82" s="67">
        <f t="shared" si="3"/>
        <v>8</v>
      </c>
      <c r="G82" s="67">
        <v>8</v>
      </c>
      <c r="H82" s="68"/>
      <c r="I82" s="61"/>
    </row>
    <row r="83" ht="15.75" customHeight="1" spans="1:9">
      <c r="A83" s="56" t="s">
        <v>189</v>
      </c>
      <c r="B83" s="60"/>
      <c r="C83" s="71" t="s">
        <v>177</v>
      </c>
      <c r="D83" s="56" t="s">
        <v>34</v>
      </c>
      <c r="E83" s="66">
        <v>1</v>
      </c>
      <c r="F83" s="67">
        <f t="shared" si="3"/>
        <v>8</v>
      </c>
      <c r="G83" s="67">
        <v>8</v>
      </c>
      <c r="H83" s="68"/>
      <c r="I83" s="61"/>
    </row>
    <row r="84" ht="15.75" customHeight="1" spans="1:9">
      <c r="A84" s="56" t="s">
        <v>190</v>
      </c>
      <c r="B84" s="55" t="s">
        <v>164</v>
      </c>
      <c r="C84" s="71" t="s">
        <v>173</v>
      </c>
      <c r="D84" s="56" t="s">
        <v>34</v>
      </c>
      <c r="E84" s="66">
        <v>1</v>
      </c>
      <c r="F84" s="67">
        <f t="shared" si="3"/>
        <v>10</v>
      </c>
      <c r="G84" s="67">
        <v>10</v>
      </c>
      <c r="H84" s="68"/>
      <c r="I84" s="61"/>
    </row>
    <row r="85" ht="15.75" customHeight="1" spans="1:9">
      <c r="A85" s="56" t="s">
        <v>191</v>
      </c>
      <c r="B85" s="72"/>
      <c r="C85" s="71" t="s">
        <v>174</v>
      </c>
      <c r="D85" s="56" t="s">
        <v>34</v>
      </c>
      <c r="E85" s="66">
        <v>1</v>
      </c>
      <c r="F85" s="67">
        <f t="shared" si="3"/>
        <v>10</v>
      </c>
      <c r="G85" s="67">
        <v>10</v>
      </c>
      <c r="H85" s="68"/>
      <c r="I85" s="61"/>
    </row>
    <row r="86" ht="15.75" customHeight="1" spans="1:9">
      <c r="A86" s="56" t="s">
        <v>192</v>
      </c>
      <c r="B86" s="72"/>
      <c r="C86" s="71" t="s">
        <v>175</v>
      </c>
      <c r="D86" s="56" t="s">
        <v>34</v>
      </c>
      <c r="E86" s="66">
        <v>1</v>
      </c>
      <c r="F86" s="67">
        <f t="shared" si="3"/>
        <v>10</v>
      </c>
      <c r="G86" s="67">
        <v>10</v>
      </c>
      <c r="H86" s="68"/>
      <c r="I86" s="61"/>
    </row>
    <row r="87" ht="15.75" customHeight="1" spans="1:9">
      <c r="A87" s="56" t="s">
        <v>193</v>
      </c>
      <c r="B87" s="60"/>
      <c r="C87" s="71" t="s">
        <v>177</v>
      </c>
      <c r="D87" s="56" t="s">
        <v>34</v>
      </c>
      <c r="E87" s="66">
        <v>1</v>
      </c>
      <c r="F87" s="67">
        <f t="shared" si="3"/>
        <v>10</v>
      </c>
      <c r="G87" s="67">
        <v>10</v>
      </c>
      <c r="H87" s="68"/>
      <c r="I87" s="61"/>
    </row>
    <row r="88" ht="15.75" customHeight="1" spans="1:9">
      <c r="A88" s="56" t="s">
        <v>194</v>
      </c>
      <c r="B88" s="55" t="s">
        <v>166</v>
      </c>
      <c r="C88" s="71" t="s">
        <v>173</v>
      </c>
      <c r="D88" s="56" t="s">
        <v>34</v>
      </c>
      <c r="E88" s="66">
        <v>1</v>
      </c>
      <c r="F88" s="67">
        <f t="shared" si="3"/>
        <v>13</v>
      </c>
      <c r="G88" s="67">
        <v>13</v>
      </c>
      <c r="H88" s="68"/>
      <c r="I88" s="61"/>
    </row>
    <row r="89" ht="15.75" customHeight="1" spans="1:9">
      <c r="A89" s="56" t="s">
        <v>195</v>
      </c>
      <c r="B89" s="72"/>
      <c r="C89" s="71" t="s">
        <v>174</v>
      </c>
      <c r="D89" s="56" t="s">
        <v>34</v>
      </c>
      <c r="E89" s="66">
        <v>1</v>
      </c>
      <c r="F89" s="67">
        <f t="shared" si="3"/>
        <v>13</v>
      </c>
      <c r="G89" s="67">
        <v>13</v>
      </c>
      <c r="H89" s="68"/>
      <c r="I89" s="61"/>
    </row>
    <row r="90" ht="15.75" customHeight="1" spans="1:9">
      <c r="A90" s="56" t="s">
        <v>196</v>
      </c>
      <c r="B90" s="72"/>
      <c r="C90" s="71" t="s">
        <v>175</v>
      </c>
      <c r="D90" s="56" t="s">
        <v>34</v>
      </c>
      <c r="E90" s="66">
        <v>1</v>
      </c>
      <c r="F90" s="67">
        <f t="shared" si="3"/>
        <v>13</v>
      </c>
      <c r="G90" s="67">
        <v>13</v>
      </c>
      <c r="H90" s="68"/>
      <c r="I90" s="61"/>
    </row>
    <row r="91" ht="15.75" customHeight="1" spans="1:9">
      <c r="A91" s="56" t="s">
        <v>197</v>
      </c>
      <c r="B91" s="60"/>
      <c r="C91" s="71" t="s">
        <v>177</v>
      </c>
      <c r="D91" s="56" t="s">
        <v>34</v>
      </c>
      <c r="E91" s="66">
        <v>1</v>
      </c>
      <c r="F91" s="67">
        <f t="shared" si="3"/>
        <v>13</v>
      </c>
      <c r="G91" s="67">
        <v>13</v>
      </c>
      <c r="H91" s="68"/>
      <c r="I91" s="61"/>
    </row>
    <row r="92" ht="15.75" customHeight="1" spans="1:9">
      <c r="A92" s="56" t="s">
        <v>198</v>
      </c>
      <c r="B92" s="55" t="s">
        <v>168</v>
      </c>
      <c r="C92" s="71" t="s">
        <v>173</v>
      </c>
      <c r="D92" s="56" t="s">
        <v>34</v>
      </c>
      <c r="E92" s="66">
        <v>1</v>
      </c>
      <c r="F92" s="67">
        <f t="shared" si="3"/>
        <v>15</v>
      </c>
      <c r="G92" s="67">
        <v>15</v>
      </c>
      <c r="H92" s="68"/>
      <c r="I92" s="61"/>
    </row>
    <row r="93" ht="15.75" customHeight="1" spans="1:9">
      <c r="A93" s="56" t="s">
        <v>199</v>
      </c>
      <c r="B93" s="72"/>
      <c r="C93" s="71" t="s">
        <v>174</v>
      </c>
      <c r="D93" s="56" t="s">
        <v>34</v>
      </c>
      <c r="E93" s="66">
        <v>1</v>
      </c>
      <c r="F93" s="67">
        <f t="shared" si="3"/>
        <v>15</v>
      </c>
      <c r="G93" s="67">
        <v>15</v>
      </c>
      <c r="H93" s="68"/>
      <c r="I93" s="61"/>
    </row>
    <row r="94" ht="15.75" customHeight="1" spans="1:9">
      <c r="A94" s="56" t="s">
        <v>200</v>
      </c>
      <c r="B94" s="72"/>
      <c r="C94" s="71" t="s">
        <v>175</v>
      </c>
      <c r="D94" s="56" t="s">
        <v>34</v>
      </c>
      <c r="E94" s="66">
        <v>1</v>
      </c>
      <c r="F94" s="67">
        <f t="shared" si="3"/>
        <v>15</v>
      </c>
      <c r="G94" s="67">
        <v>15</v>
      </c>
      <c r="H94" s="68"/>
      <c r="I94" s="61"/>
    </row>
    <row r="95" ht="15.75" customHeight="1" spans="1:9">
      <c r="A95" s="56" t="s">
        <v>201</v>
      </c>
      <c r="B95" s="60"/>
      <c r="C95" s="71" t="s">
        <v>177</v>
      </c>
      <c r="D95" s="56" t="s">
        <v>34</v>
      </c>
      <c r="E95" s="66">
        <v>1</v>
      </c>
      <c r="F95" s="67">
        <f t="shared" si="3"/>
        <v>15</v>
      </c>
      <c r="G95" s="67">
        <v>15</v>
      </c>
      <c r="H95" s="68"/>
      <c r="I95" s="61"/>
    </row>
    <row r="96" ht="15.75" customHeight="1" spans="1:9">
      <c r="A96" s="56" t="s">
        <v>211</v>
      </c>
      <c r="B96" s="69" t="s">
        <v>212</v>
      </c>
      <c r="C96" s="70"/>
      <c r="D96" s="56"/>
      <c r="E96" s="66"/>
      <c r="F96" s="67"/>
      <c r="G96" s="67"/>
      <c r="H96" s="68"/>
      <c r="I96" s="61"/>
    </row>
    <row r="97" ht="15.75" customHeight="1" spans="1:9">
      <c r="A97" s="56" t="s">
        <v>152</v>
      </c>
      <c r="B97" s="74" t="s">
        <v>213</v>
      </c>
      <c r="C97" s="80" t="s">
        <v>214</v>
      </c>
      <c r="D97" s="56" t="s">
        <v>215</v>
      </c>
      <c r="E97" s="66">
        <v>1</v>
      </c>
      <c r="F97" s="67">
        <f t="shared" ref="F97:F111" si="4">G97+H97</f>
        <v>660</v>
      </c>
      <c r="G97" s="67">
        <v>69</v>
      </c>
      <c r="H97" s="68">
        <v>591</v>
      </c>
      <c r="I97" s="84" t="s">
        <v>216</v>
      </c>
    </row>
    <row r="98" ht="15.75" customHeight="1" spans="1:9">
      <c r="A98" s="56" t="s">
        <v>155</v>
      </c>
      <c r="B98" s="74"/>
      <c r="C98" s="80" t="s">
        <v>217</v>
      </c>
      <c r="D98" s="56" t="s">
        <v>215</v>
      </c>
      <c r="E98" s="66">
        <v>1</v>
      </c>
      <c r="F98" s="67">
        <f t="shared" si="4"/>
        <v>741</v>
      </c>
      <c r="G98" s="67">
        <v>73</v>
      </c>
      <c r="H98" s="68">
        <v>668</v>
      </c>
      <c r="I98" s="85"/>
    </row>
    <row r="99" ht="24.95" customHeight="1" spans="1:9">
      <c r="A99" s="56" t="s">
        <v>157</v>
      </c>
      <c r="B99" s="71" t="s">
        <v>218</v>
      </c>
      <c r="C99" s="81" t="s">
        <v>219</v>
      </c>
      <c r="D99" s="56" t="s">
        <v>215</v>
      </c>
      <c r="E99" s="66">
        <v>1</v>
      </c>
      <c r="F99" s="67">
        <f t="shared" si="4"/>
        <v>619</v>
      </c>
      <c r="G99" s="67">
        <v>73</v>
      </c>
      <c r="H99" s="68">
        <v>546</v>
      </c>
      <c r="I99" s="85"/>
    </row>
    <row r="100" ht="15.75" customHeight="1" spans="1:9">
      <c r="A100" s="56" t="s">
        <v>159</v>
      </c>
      <c r="B100" s="82" t="s">
        <v>220</v>
      </c>
      <c r="C100" s="80" t="s">
        <v>221</v>
      </c>
      <c r="D100" s="56" t="s">
        <v>215</v>
      </c>
      <c r="E100" s="66">
        <v>1</v>
      </c>
      <c r="F100" s="67">
        <f t="shared" si="4"/>
        <v>213</v>
      </c>
      <c r="G100" s="67">
        <v>69</v>
      </c>
      <c r="H100" s="68">
        <v>144</v>
      </c>
      <c r="I100" s="85"/>
    </row>
    <row r="101" ht="15.75" customHeight="1" spans="1:9">
      <c r="A101" s="56" t="s">
        <v>161</v>
      </c>
      <c r="B101" s="82"/>
      <c r="C101" s="80" t="s">
        <v>222</v>
      </c>
      <c r="D101" s="56" t="s">
        <v>215</v>
      </c>
      <c r="E101" s="66">
        <v>1</v>
      </c>
      <c r="F101" s="67">
        <f t="shared" si="4"/>
        <v>240</v>
      </c>
      <c r="G101" s="67">
        <v>73</v>
      </c>
      <c r="H101" s="68">
        <v>167</v>
      </c>
      <c r="I101" s="85"/>
    </row>
    <row r="102" ht="15.75" customHeight="1" spans="1:9">
      <c r="A102" s="56" t="s">
        <v>163</v>
      </c>
      <c r="B102" s="55" t="s">
        <v>223</v>
      </c>
      <c r="C102" s="83" t="s">
        <v>224</v>
      </c>
      <c r="D102" s="56" t="s">
        <v>215</v>
      </c>
      <c r="E102" s="66">
        <v>1</v>
      </c>
      <c r="F102" s="67">
        <f t="shared" si="4"/>
        <v>1124</v>
      </c>
      <c r="G102" s="67">
        <v>81</v>
      </c>
      <c r="H102" s="68">
        <v>1043</v>
      </c>
      <c r="I102" s="85"/>
    </row>
    <row r="103" ht="15.75" customHeight="1" spans="1:12">
      <c r="A103" s="56" t="s">
        <v>165</v>
      </c>
      <c r="B103" s="72"/>
      <c r="C103" s="83" t="s">
        <v>225</v>
      </c>
      <c r="D103" s="56" t="s">
        <v>215</v>
      </c>
      <c r="E103" s="66">
        <v>1</v>
      </c>
      <c r="F103" s="67">
        <f t="shared" si="4"/>
        <v>2317</v>
      </c>
      <c r="G103" s="67">
        <v>109</v>
      </c>
      <c r="H103" s="68">
        <v>2208</v>
      </c>
      <c r="I103" s="85"/>
      <c r="L103" s="86"/>
    </row>
    <row r="104" ht="15.75" customHeight="1" spans="1:12">
      <c r="A104" s="56" t="s">
        <v>167</v>
      </c>
      <c r="B104" s="72"/>
      <c r="C104" s="83" t="s">
        <v>226</v>
      </c>
      <c r="D104" s="56" t="s">
        <v>215</v>
      </c>
      <c r="E104" s="66">
        <v>1</v>
      </c>
      <c r="F104" s="67">
        <f t="shared" si="4"/>
        <v>2634</v>
      </c>
      <c r="G104" s="67">
        <v>109</v>
      </c>
      <c r="H104" s="68">
        <v>2525</v>
      </c>
      <c r="I104" s="85"/>
      <c r="K104" s="86"/>
      <c r="L104" s="86"/>
    </row>
    <row r="105" ht="15.75" customHeight="1" spans="1:12">
      <c r="A105" s="56" t="s">
        <v>178</v>
      </c>
      <c r="B105" s="72"/>
      <c r="C105" s="83" t="s">
        <v>227</v>
      </c>
      <c r="D105" s="56" t="s">
        <v>215</v>
      </c>
      <c r="E105" s="66">
        <v>1</v>
      </c>
      <c r="F105" s="67">
        <f t="shared" si="4"/>
        <v>4087</v>
      </c>
      <c r="G105" s="67">
        <v>186</v>
      </c>
      <c r="H105" s="68">
        <v>3901</v>
      </c>
      <c r="I105" s="85"/>
      <c r="L105" s="86"/>
    </row>
    <row r="106" ht="15.75" customHeight="1" spans="1:9">
      <c r="A106" s="56" t="s">
        <v>179</v>
      </c>
      <c r="B106" s="72"/>
      <c r="C106" s="83" t="s">
        <v>228</v>
      </c>
      <c r="D106" s="56" t="s">
        <v>215</v>
      </c>
      <c r="E106" s="66">
        <v>1</v>
      </c>
      <c r="F106" s="67">
        <f t="shared" si="4"/>
        <v>2159</v>
      </c>
      <c r="G106" s="67">
        <v>109</v>
      </c>
      <c r="H106" s="68">
        <v>2050</v>
      </c>
      <c r="I106" s="85"/>
    </row>
    <row r="107" ht="15.75" customHeight="1" spans="1:9">
      <c r="A107" s="56" t="s">
        <v>180</v>
      </c>
      <c r="B107" s="72"/>
      <c r="C107" s="83" t="s">
        <v>229</v>
      </c>
      <c r="D107" s="56" t="s">
        <v>215</v>
      </c>
      <c r="E107" s="66">
        <v>1</v>
      </c>
      <c r="F107" s="67">
        <f t="shared" si="4"/>
        <v>2454</v>
      </c>
      <c r="G107" s="67">
        <v>109</v>
      </c>
      <c r="H107" s="68">
        <v>2345</v>
      </c>
      <c r="I107" s="85"/>
    </row>
    <row r="108" ht="15.75" customHeight="1" spans="1:9">
      <c r="A108" s="56" t="s">
        <v>181</v>
      </c>
      <c r="B108" s="72"/>
      <c r="C108" s="83" t="s">
        <v>230</v>
      </c>
      <c r="D108" s="56" t="s">
        <v>215</v>
      </c>
      <c r="E108" s="66">
        <v>1</v>
      </c>
      <c r="F108" s="67">
        <f t="shared" si="4"/>
        <v>3808</v>
      </c>
      <c r="G108" s="67">
        <v>186</v>
      </c>
      <c r="H108" s="68">
        <v>3622</v>
      </c>
      <c r="I108" s="85"/>
    </row>
    <row r="109" ht="15.75" customHeight="1" spans="1:9">
      <c r="A109" s="56" t="s">
        <v>182</v>
      </c>
      <c r="B109" s="72"/>
      <c r="C109" s="83" t="s">
        <v>231</v>
      </c>
      <c r="D109" s="56" t="s">
        <v>215</v>
      </c>
      <c r="E109" s="66">
        <v>1</v>
      </c>
      <c r="F109" s="67">
        <f t="shared" si="4"/>
        <v>4286</v>
      </c>
      <c r="G109" s="67">
        <v>186</v>
      </c>
      <c r="H109" s="68">
        <v>4100</v>
      </c>
      <c r="I109" s="85"/>
    </row>
    <row r="110" ht="15.75" customHeight="1" spans="1:9">
      <c r="A110" s="56" t="s">
        <v>183</v>
      </c>
      <c r="B110" s="72"/>
      <c r="C110" s="83" t="s">
        <v>232</v>
      </c>
      <c r="D110" s="56" t="s">
        <v>215</v>
      </c>
      <c r="E110" s="66">
        <v>1</v>
      </c>
      <c r="F110" s="67">
        <f t="shared" si="4"/>
        <v>7173</v>
      </c>
      <c r="G110" s="67">
        <v>293</v>
      </c>
      <c r="H110" s="68">
        <v>6880</v>
      </c>
      <c r="I110" s="85"/>
    </row>
    <row r="111" ht="15.75" customHeight="1" spans="1:9">
      <c r="A111" s="56" t="s">
        <v>184</v>
      </c>
      <c r="B111" s="60"/>
      <c r="C111" s="83" t="s">
        <v>233</v>
      </c>
      <c r="D111" s="56" t="s">
        <v>215</v>
      </c>
      <c r="E111" s="66">
        <v>1</v>
      </c>
      <c r="F111" s="67">
        <f t="shared" si="4"/>
        <v>7794</v>
      </c>
      <c r="G111" s="67">
        <v>563</v>
      </c>
      <c r="H111" s="68">
        <v>7231</v>
      </c>
      <c r="I111" s="87"/>
    </row>
    <row r="112" ht="15.75" customHeight="1" spans="1:9">
      <c r="A112" s="56" t="s">
        <v>234</v>
      </c>
      <c r="B112" s="69" t="s">
        <v>235</v>
      </c>
      <c r="C112" s="70"/>
      <c r="D112" s="56"/>
      <c r="E112" s="66"/>
      <c r="F112" s="67"/>
      <c r="G112" s="67"/>
      <c r="H112" s="68"/>
      <c r="I112" s="61"/>
    </row>
    <row r="113" ht="15.75" customHeight="1" spans="1:9">
      <c r="A113" s="56" t="s">
        <v>152</v>
      </c>
      <c r="B113" s="64" t="s">
        <v>236</v>
      </c>
      <c r="C113" s="65"/>
      <c r="D113" s="56" t="s">
        <v>215</v>
      </c>
      <c r="E113" s="66">
        <v>1</v>
      </c>
      <c r="F113" s="67">
        <f t="shared" ref="F113:F121" si="5">G113</f>
        <v>12</v>
      </c>
      <c r="G113" s="67">
        <v>12</v>
      </c>
      <c r="H113" s="68"/>
      <c r="I113" s="61"/>
    </row>
    <row r="114" ht="15.75" customHeight="1" spans="1:9">
      <c r="A114" s="56" t="s">
        <v>155</v>
      </c>
      <c r="B114" s="64" t="s">
        <v>237</v>
      </c>
      <c r="C114" s="65"/>
      <c r="D114" s="56" t="s">
        <v>215</v>
      </c>
      <c r="E114" s="66">
        <v>1</v>
      </c>
      <c r="F114" s="67">
        <f t="shared" si="5"/>
        <v>12</v>
      </c>
      <c r="G114" s="67">
        <v>12</v>
      </c>
      <c r="H114" s="68"/>
      <c r="I114" s="61"/>
    </row>
    <row r="115" ht="15.75" customHeight="1" spans="1:9">
      <c r="A115" s="56" t="s">
        <v>157</v>
      </c>
      <c r="B115" s="64" t="s">
        <v>238</v>
      </c>
      <c r="C115" s="65"/>
      <c r="D115" s="56" t="s">
        <v>215</v>
      </c>
      <c r="E115" s="66">
        <v>1</v>
      </c>
      <c r="F115" s="67">
        <f t="shared" si="5"/>
        <v>16</v>
      </c>
      <c r="G115" s="67">
        <v>16</v>
      </c>
      <c r="H115" s="68"/>
      <c r="I115" s="61"/>
    </row>
    <row r="116" ht="15.75" customHeight="1" spans="1:9">
      <c r="A116" s="56" t="s">
        <v>159</v>
      </c>
      <c r="B116" s="64" t="s">
        <v>239</v>
      </c>
      <c r="C116" s="65"/>
      <c r="D116" s="56" t="s">
        <v>215</v>
      </c>
      <c r="E116" s="66">
        <v>1</v>
      </c>
      <c r="F116" s="67">
        <f t="shared" si="5"/>
        <v>27</v>
      </c>
      <c r="G116" s="67">
        <v>27</v>
      </c>
      <c r="H116" s="68"/>
      <c r="I116" s="61"/>
    </row>
    <row r="117" ht="15.75" customHeight="1" spans="1:9">
      <c r="A117" s="56" t="s">
        <v>161</v>
      </c>
      <c r="B117" s="64" t="s">
        <v>240</v>
      </c>
      <c r="C117" s="65"/>
      <c r="D117" s="56" t="s">
        <v>215</v>
      </c>
      <c r="E117" s="66">
        <v>1</v>
      </c>
      <c r="F117" s="67">
        <f t="shared" si="5"/>
        <v>27</v>
      </c>
      <c r="G117" s="67">
        <v>27</v>
      </c>
      <c r="H117" s="68"/>
      <c r="I117" s="61"/>
    </row>
    <row r="118" ht="15.75" customHeight="1" spans="1:9">
      <c r="A118" s="56" t="s">
        <v>163</v>
      </c>
      <c r="B118" s="64" t="s">
        <v>241</v>
      </c>
      <c r="C118" s="65"/>
      <c r="D118" s="56" t="s">
        <v>215</v>
      </c>
      <c r="E118" s="66">
        <v>1</v>
      </c>
      <c r="F118" s="67">
        <f t="shared" si="5"/>
        <v>58</v>
      </c>
      <c r="G118" s="67">
        <v>58</v>
      </c>
      <c r="H118" s="68"/>
      <c r="I118" s="61"/>
    </row>
    <row r="119" ht="15.75" customHeight="1" spans="1:9">
      <c r="A119" s="56" t="s">
        <v>165</v>
      </c>
      <c r="B119" s="64" t="s">
        <v>242</v>
      </c>
      <c r="C119" s="65"/>
      <c r="D119" s="56" t="s">
        <v>215</v>
      </c>
      <c r="E119" s="66">
        <v>1</v>
      </c>
      <c r="F119" s="67">
        <f t="shared" si="5"/>
        <v>113</v>
      </c>
      <c r="G119" s="67">
        <v>113</v>
      </c>
      <c r="H119" s="68"/>
      <c r="I119" s="61"/>
    </row>
    <row r="120" ht="15.75" customHeight="1" spans="1:9">
      <c r="A120" s="56" t="s">
        <v>167</v>
      </c>
      <c r="B120" s="64" t="s">
        <v>243</v>
      </c>
      <c r="C120" s="65"/>
      <c r="D120" s="56" t="s">
        <v>215</v>
      </c>
      <c r="E120" s="66">
        <v>1</v>
      </c>
      <c r="F120" s="67">
        <f t="shared" si="5"/>
        <v>168</v>
      </c>
      <c r="G120" s="67">
        <v>168</v>
      </c>
      <c r="H120" s="68"/>
      <c r="I120" s="61"/>
    </row>
    <row r="121" ht="15.75" customHeight="1" spans="1:9">
      <c r="A121" s="56" t="s">
        <v>178</v>
      </c>
      <c r="B121" s="64" t="s">
        <v>244</v>
      </c>
      <c r="C121" s="65"/>
      <c r="D121" s="56" t="s">
        <v>215</v>
      </c>
      <c r="E121" s="66">
        <v>1</v>
      </c>
      <c r="F121" s="67">
        <f t="shared" si="5"/>
        <v>234</v>
      </c>
      <c r="G121" s="67">
        <v>234</v>
      </c>
      <c r="H121" s="68"/>
      <c r="I121" s="61"/>
    </row>
    <row r="122" ht="15.75" customHeight="1" spans="1:9">
      <c r="A122" s="56" t="s">
        <v>245</v>
      </c>
      <c r="B122" s="69" t="s">
        <v>246</v>
      </c>
      <c r="C122" s="70"/>
      <c r="D122" s="64"/>
      <c r="E122" s="65"/>
      <c r="F122" s="67"/>
      <c r="G122" s="67"/>
      <c r="H122" s="68"/>
      <c r="I122" s="61"/>
    </row>
    <row r="123" ht="15.75" customHeight="1" spans="1:9">
      <c r="A123" s="56" t="s">
        <v>152</v>
      </c>
      <c r="B123" s="64" t="s">
        <v>247</v>
      </c>
      <c r="C123" s="65"/>
      <c r="D123" s="56" t="s">
        <v>34</v>
      </c>
      <c r="E123" s="66">
        <v>1</v>
      </c>
      <c r="F123" s="67">
        <f t="shared" ref="F123:F131" si="6">G123+H123</f>
        <v>48</v>
      </c>
      <c r="G123" s="67">
        <v>16</v>
      </c>
      <c r="H123" s="68">
        <v>32</v>
      </c>
      <c r="I123" s="61"/>
    </row>
    <row r="124" ht="15.75" customHeight="1" spans="1:9">
      <c r="A124" s="56" t="s">
        <v>155</v>
      </c>
      <c r="B124" s="64" t="s">
        <v>248</v>
      </c>
      <c r="C124" s="65"/>
      <c r="D124" s="56" t="s">
        <v>34</v>
      </c>
      <c r="E124" s="66">
        <v>1</v>
      </c>
      <c r="F124" s="67">
        <f t="shared" si="6"/>
        <v>46</v>
      </c>
      <c r="G124" s="67">
        <v>16</v>
      </c>
      <c r="H124" s="68">
        <v>30</v>
      </c>
      <c r="I124" s="61"/>
    </row>
    <row r="125" ht="15.75" customHeight="1" spans="1:9">
      <c r="A125" s="56"/>
      <c r="B125" s="64" t="s">
        <v>249</v>
      </c>
      <c r="C125" s="65"/>
      <c r="D125" s="56" t="s">
        <v>34</v>
      </c>
      <c r="E125" s="66">
        <v>1</v>
      </c>
      <c r="F125" s="67">
        <f t="shared" si="6"/>
        <v>51</v>
      </c>
      <c r="G125" s="67">
        <v>16</v>
      </c>
      <c r="H125" s="68">
        <v>35</v>
      </c>
      <c r="I125" s="88"/>
    </row>
    <row r="126" ht="15.75" customHeight="1" spans="1:9">
      <c r="A126" s="56" t="s">
        <v>157</v>
      </c>
      <c r="B126" s="64" t="s">
        <v>153</v>
      </c>
      <c r="C126" s="65"/>
      <c r="D126" s="56" t="s">
        <v>34</v>
      </c>
      <c r="E126" s="66">
        <v>1</v>
      </c>
      <c r="F126" s="67">
        <f t="shared" si="6"/>
        <v>29</v>
      </c>
      <c r="G126" s="67">
        <v>16</v>
      </c>
      <c r="H126" s="68">
        <v>13</v>
      </c>
      <c r="I126" s="61"/>
    </row>
    <row r="127" ht="15.75" customHeight="1" spans="1:9">
      <c r="A127" s="56" t="s">
        <v>159</v>
      </c>
      <c r="B127" s="64" t="s">
        <v>156</v>
      </c>
      <c r="C127" s="65"/>
      <c r="D127" s="56" t="s">
        <v>34</v>
      </c>
      <c r="E127" s="66">
        <v>1</v>
      </c>
      <c r="F127" s="67">
        <f t="shared" si="6"/>
        <v>42</v>
      </c>
      <c r="G127" s="67">
        <v>19</v>
      </c>
      <c r="H127" s="68">
        <v>23</v>
      </c>
      <c r="I127" s="61"/>
    </row>
    <row r="128" ht="15.75" customHeight="1" spans="1:9">
      <c r="A128" s="56" t="s">
        <v>161</v>
      </c>
      <c r="B128" s="64" t="s">
        <v>158</v>
      </c>
      <c r="C128" s="65"/>
      <c r="D128" s="56" t="s">
        <v>34</v>
      </c>
      <c r="E128" s="66">
        <v>1</v>
      </c>
      <c r="F128" s="67">
        <f t="shared" si="6"/>
        <v>60</v>
      </c>
      <c r="G128" s="67">
        <v>24</v>
      </c>
      <c r="H128" s="68">
        <v>36</v>
      </c>
      <c r="I128" s="61"/>
    </row>
    <row r="129" ht="15.75" customHeight="1" spans="1:9">
      <c r="A129" s="56" t="s">
        <v>163</v>
      </c>
      <c r="B129" s="64" t="s">
        <v>160</v>
      </c>
      <c r="C129" s="65"/>
      <c r="D129" s="56" t="s">
        <v>34</v>
      </c>
      <c r="E129" s="66">
        <v>1</v>
      </c>
      <c r="F129" s="67">
        <f t="shared" si="6"/>
        <v>85</v>
      </c>
      <c r="G129" s="67">
        <v>35</v>
      </c>
      <c r="H129" s="68">
        <v>50</v>
      </c>
      <c r="I129" s="61"/>
    </row>
    <row r="130" ht="15.75" customHeight="1" spans="1:9">
      <c r="A130" s="56" t="s">
        <v>165</v>
      </c>
      <c r="B130" s="64" t="s">
        <v>162</v>
      </c>
      <c r="C130" s="65"/>
      <c r="D130" s="56" t="s">
        <v>34</v>
      </c>
      <c r="E130" s="66">
        <v>1</v>
      </c>
      <c r="F130" s="67">
        <f t="shared" si="6"/>
        <v>116</v>
      </c>
      <c r="G130" s="67">
        <v>50</v>
      </c>
      <c r="H130" s="68">
        <v>66</v>
      </c>
      <c r="I130" s="61"/>
    </row>
    <row r="131" ht="15.75" customHeight="1" spans="1:9">
      <c r="A131" s="56" t="s">
        <v>167</v>
      </c>
      <c r="B131" s="64" t="s">
        <v>164</v>
      </c>
      <c r="C131" s="65"/>
      <c r="D131" s="56" t="s">
        <v>34</v>
      </c>
      <c r="E131" s="66">
        <v>1</v>
      </c>
      <c r="F131" s="67">
        <f t="shared" si="6"/>
        <v>137</v>
      </c>
      <c r="G131" s="67">
        <v>51</v>
      </c>
      <c r="H131" s="68">
        <v>86</v>
      </c>
      <c r="I131" s="61"/>
    </row>
    <row r="132" ht="15.75" customHeight="1" spans="1:9">
      <c r="A132" s="56" t="s">
        <v>250</v>
      </c>
      <c r="B132" s="69" t="s">
        <v>251</v>
      </c>
      <c r="C132" s="70"/>
      <c r="D132" s="56"/>
      <c r="E132" s="66"/>
      <c r="F132" s="67"/>
      <c r="G132" s="67"/>
      <c r="H132" s="68"/>
      <c r="I132" s="61"/>
    </row>
    <row r="133" ht="15.75" customHeight="1" spans="1:9">
      <c r="A133" s="56" t="s">
        <v>152</v>
      </c>
      <c r="B133" s="64" t="s">
        <v>153</v>
      </c>
      <c r="C133" s="65"/>
      <c r="D133" s="56" t="s">
        <v>34</v>
      </c>
      <c r="E133" s="66">
        <v>1</v>
      </c>
      <c r="F133" s="67">
        <f t="shared" ref="F133:F138" si="7">G133</f>
        <v>9</v>
      </c>
      <c r="G133" s="67">
        <v>9</v>
      </c>
      <c r="H133" s="68"/>
      <c r="I133" s="61"/>
    </row>
    <row r="134" ht="15.75" customHeight="1" spans="1:9">
      <c r="A134" s="56" t="s">
        <v>155</v>
      </c>
      <c r="B134" s="64" t="s">
        <v>156</v>
      </c>
      <c r="C134" s="65"/>
      <c r="D134" s="56" t="s">
        <v>34</v>
      </c>
      <c r="E134" s="66">
        <v>1</v>
      </c>
      <c r="F134" s="67">
        <f t="shared" si="7"/>
        <v>12</v>
      </c>
      <c r="G134" s="67">
        <v>12</v>
      </c>
      <c r="H134" s="68"/>
      <c r="I134" s="61"/>
    </row>
    <row r="135" ht="15.75" customHeight="1" spans="1:9">
      <c r="A135" s="56" t="s">
        <v>157</v>
      </c>
      <c r="B135" s="64" t="s">
        <v>158</v>
      </c>
      <c r="C135" s="65"/>
      <c r="D135" s="56" t="s">
        <v>34</v>
      </c>
      <c r="E135" s="66">
        <v>1</v>
      </c>
      <c r="F135" s="67">
        <f t="shared" si="7"/>
        <v>16</v>
      </c>
      <c r="G135" s="67">
        <v>16</v>
      </c>
      <c r="H135" s="68"/>
      <c r="I135" s="61"/>
    </row>
    <row r="136" ht="15.75" customHeight="1" spans="1:9">
      <c r="A136" s="56" t="s">
        <v>159</v>
      </c>
      <c r="B136" s="64" t="s">
        <v>160</v>
      </c>
      <c r="C136" s="65"/>
      <c r="D136" s="56" t="s">
        <v>34</v>
      </c>
      <c r="E136" s="66">
        <v>1</v>
      </c>
      <c r="F136" s="67">
        <f t="shared" si="7"/>
        <v>24</v>
      </c>
      <c r="G136" s="67">
        <v>24</v>
      </c>
      <c r="H136" s="68"/>
      <c r="I136" s="61"/>
    </row>
    <row r="137" ht="15.75" customHeight="1" spans="1:9">
      <c r="A137" s="56" t="s">
        <v>161</v>
      </c>
      <c r="B137" s="64" t="s">
        <v>162</v>
      </c>
      <c r="C137" s="65"/>
      <c r="D137" s="56" t="s">
        <v>34</v>
      </c>
      <c r="E137" s="66">
        <v>1</v>
      </c>
      <c r="F137" s="67">
        <f t="shared" si="7"/>
        <v>34</v>
      </c>
      <c r="G137" s="67">
        <v>34</v>
      </c>
      <c r="H137" s="68"/>
      <c r="I137" s="61"/>
    </row>
    <row r="138" ht="15.75" customHeight="1" spans="1:9">
      <c r="A138" s="56" t="s">
        <v>163</v>
      </c>
      <c r="B138" s="64" t="s">
        <v>164</v>
      </c>
      <c r="C138" s="65"/>
      <c r="D138" s="56" t="s">
        <v>34</v>
      </c>
      <c r="E138" s="66">
        <v>1</v>
      </c>
      <c r="F138" s="67">
        <f t="shared" si="7"/>
        <v>34</v>
      </c>
      <c r="G138" s="67">
        <v>34</v>
      </c>
      <c r="H138" s="68"/>
      <c r="I138" s="61"/>
    </row>
    <row r="139" ht="15.75" customHeight="1" spans="1:9">
      <c r="A139" s="56" t="s">
        <v>252</v>
      </c>
      <c r="B139" s="69" t="s">
        <v>253</v>
      </c>
      <c r="C139" s="70"/>
      <c r="D139" s="56"/>
      <c r="E139" s="66"/>
      <c r="F139" s="67"/>
      <c r="G139" s="67"/>
      <c r="H139" s="68"/>
      <c r="I139" s="61"/>
    </row>
    <row r="140" ht="15.75" customHeight="1" spans="1:9">
      <c r="A140" s="56" t="s">
        <v>152</v>
      </c>
      <c r="B140" s="64" t="s">
        <v>254</v>
      </c>
      <c r="C140" s="65"/>
      <c r="D140" s="56" t="s">
        <v>25</v>
      </c>
      <c r="E140" s="66">
        <v>1</v>
      </c>
      <c r="F140" s="67">
        <f>G140+H140</f>
        <v>22</v>
      </c>
      <c r="G140" s="67">
        <v>13</v>
      </c>
      <c r="H140" s="68">
        <v>9</v>
      </c>
      <c r="I140" s="61"/>
    </row>
    <row r="141" ht="15.75" customHeight="1" spans="1:9">
      <c r="A141" s="56" t="s">
        <v>155</v>
      </c>
      <c r="B141" s="64" t="s">
        <v>255</v>
      </c>
      <c r="C141" s="65"/>
      <c r="D141" s="56" t="s">
        <v>25</v>
      </c>
      <c r="E141" s="66">
        <v>1</v>
      </c>
      <c r="F141" s="67">
        <f>G141+H141</f>
        <v>25</v>
      </c>
      <c r="G141" s="67">
        <v>13</v>
      </c>
      <c r="H141" s="68">
        <v>12</v>
      </c>
      <c r="I141" s="61"/>
    </row>
    <row r="142" ht="15.75" customHeight="1" spans="1:9">
      <c r="A142" s="56" t="s">
        <v>256</v>
      </c>
      <c r="B142" s="69" t="s">
        <v>257</v>
      </c>
      <c r="C142" s="70"/>
      <c r="D142" s="56"/>
      <c r="E142" s="66"/>
      <c r="F142" s="67"/>
      <c r="G142" s="67"/>
      <c r="H142" s="68"/>
      <c r="I142" s="61"/>
    </row>
    <row r="143" ht="15.75" customHeight="1" spans="1:9">
      <c r="A143" s="56" t="s">
        <v>152</v>
      </c>
      <c r="B143" s="64" t="s">
        <v>258</v>
      </c>
      <c r="C143" s="65"/>
      <c r="D143" s="56" t="s">
        <v>25</v>
      </c>
      <c r="E143" s="66">
        <v>1</v>
      </c>
      <c r="F143" s="67">
        <f>G143</f>
        <v>9</v>
      </c>
      <c r="G143" s="67">
        <v>9</v>
      </c>
      <c r="H143" s="68"/>
      <c r="I143" s="61"/>
    </row>
    <row r="144" ht="15.75" customHeight="1" spans="1:9">
      <c r="A144" s="56" t="s">
        <v>155</v>
      </c>
      <c r="B144" s="64" t="s">
        <v>255</v>
      </c>
      <c r="C144" s="65"/>
      <c r="D144" s="56" t="s">
        <v>25</v>
      </c>
      <c r="E144" s="66">
        <v>1</v>
      </c>
      <c r="F144" s="67">
        <f>G144</f>
        <v>9</v>
      </c>
      <c r="G144" s="67">
        <v>9</v>
      </c>
      <c r="H144" s="68"/>
      <c r="I144" s="61"/>
    </row>
    <row r="145" ht="15.75" customHeight="1" spans="1:9">
      <c r="A145" s="56" t="s">
        <v>259</v>
      </c>
      <c r="B145" s="69" t="s">
        <v>260</v>
      </c>
      <c r="C145" s="70"/>
      <c r="D145" s="56"/>
      <c r="E145" s="66"/>
      <c r="F145" s="67"/>
      <c r="G145" s="67"/>
      <c r="H145" s="68"/>
      <c r="I145" s="61"/>
    </row>
    <row r="146" ht="15.75" customHeight="1" spans="1:9">
      <c r="A146" s="56" t="s">
        <v>152</v>
      </c>
      <c r="B146" s="55" t="s">
        <v>156</v>
      </c>
      <c r="C146" s="71" t="s">
        <v>261</v>
      </c>
      <c r="D146" s="56" t="s">
        <v>34</v>
      </c>
      <c r="E146" s="66">
        <v>1</v>
      </c>
      <c r="F146" s="67">
        <f t="shared" ref="F146:F153" si="8">G146+H146</f>
        <v>28</v>
      </c>
      <c r="G146" s="67">
        <v>11</v>
      </c>
      <c r="H146" s="68">
        <v>17</v>
      </c>
      <c r="I146" s="61"/>
    </row>
    <row r="147" ht="15.75" customHeight="1" spans="1:9">
      <c r="A147" s="56" t="s">
        <v>155</v>
      </c>
      <c r="B147" s="72"/>
      <c r="C147" s="71" t="s">
        <v>262</v>
      </c>
      <c r="D147" s="56" t="s">
        <v>34</v>
      </c>
      <c r="E147" s="66">
        <v>1</v>
      </c>
      <c r="F147" s="67">
        <f t="shared" si="8"/>
        <v>26</v>
      </c>
      <c r="G147" s="67">
        <v>11</v>
      </c>
      <c r="H147" s="68">
        <v>15</v>
      </c>
      <c r="I147" s="61"/>
    </row>
    <row r="148" ht="15.75" customHeight="1" spans="1:9">
      <c r="A148" s="56" t="s">
        <v>157</v>
      </c>
      <c r="B148" s="72"/>
      <c r="C148" s="71" t="s">
        <v>263</v>
      </c>
      <c r="D148" s="56" t="s">
        <v>34</v>
      </c>
      <c r="E148" s="66">
        <v>1</v>
      </c>
      <c r="F148" s="67">
        <f t="shared" si="8"/>
        <v>46</v>
      </c>
      <c r="G148" s="67">
        <v>11</v>
      </c>
      <c r="H148" s="68">
        <v>35</v>
      </c>
      <c r="I148" s="61"/>
    </row>
    <row r="149" ht="15.75" customHeight="1" spans="1:9">
      <c r="A149" s="56" t="s">
        <v>159</v>
      </c>
      <c r="B149" s="60"/>
      <c r="C149" s="71" t="s">
        <v>174</v>
      </c>
      <c r="D149" s="56" t="s">
        <v>34</v>
      </c>
      <c r="E149" s="66">
        <v>1</v>
      </c>
      <c r="F149" s="67">
        <f t="shared" si="8"/>
        <v>33</v>
      </c>
      <c r="G149" s="67">
        <v>11</v>
      </c>
      <c r="H149" s="68">
        <v>22</v>
      </c>
      <c r="I149" s="61"/>
    </row>
    <row r="150" ht="15.75" customHeight="1" spans="1:9">
      <c r="A150" s="56" t="s">
        <v>161</v>
      </c>
      <c r="B150" s="55" t="s">
        <v>158</v>
      </c>
      <c r="C150" s="71" t="s">
        <v>261</v>
      </c>
      <c r="D150" s="56" t="s">
        <v>34</v>
      </c>
      <c r="E150" s="66">
        <v>1</v>
      </c>
      <c r="F150" s="67">
        <f t="shared" si="8"/>
        <v>36</v>
      </c>
      <c r="G150" s="67">
        <v>13</v>
      </c>
      <c r="H150" s="68">
        <v>23</v>
      </c>
      <c r="I150" s="61"/>
    </row>
    <row r="151" ht="15.75" customHeight="1" spans="1:9">
      <c r="A151" s="56" t="s">
        <v>163</v>
      </c>
      <c r="B151" s="72"/>
      <c r="C151" s="71" t="s">
        <v>262</v>
      </c>
      <c r="D151" s="56" t="s">
        <v>34</v>
      </c>
      <c r="E151" s="66">
        <v>1</v>
      </c>
      <c r="F151" s="67">
        <f t="shared" si="8"/>
        <v>34</v>
      </c>
      <c r="G151" s="67">
        <v>13</v>
      </c>
      <c r="H151" s="68">
        <v>21</v>
      </c>
      <c r="I151" s="61"/>
    </row>
    <row r="152" ht="15.75" customHeight="1" spans="1:9">
      <c r="A152" s="56" t="s">
        <v>165</v>
      </c>
      <c r="B152" s="72"/>
      <c r="C152" s="71" t="s">
        <v>263</v>
      </c>
      <c r="D152" s="56" t="s">
        <v>34</v>
      </c>
      <c r="E152" s="66">
        <v>1</v>
      </c>
      <c r="F152" s="67">
        <f t="shared" si="8"/>
        <v>60</v>
      </c>
      <c r="G152" s="67">
        <v>13</v>
      </c>
      <c r="H152" s="68">
        <v>47</v>
      </c>
      <c r="I152" s="61"/>
    </row>
    <row r="153" ht="15.75" customHeight="1" spans="1:9">
      <c r="A153" s="56" t="s">
        <v>167</v>
      </c>
      <c r="B153" s="60"/>
      <c r="C153" s="71" t="s">
        <v>174</v>
      </c>
      <c r="D153" s="56" t="s">
        <v>34</v>
      </c>
      <c r="E153" s="66">
        <v>1</v>
      </c>
      <c r="F153" s="67">
        <f t="shared" si="8"/>
        <v>43</v>
      </c>
      <c r="G153" s="67">
        <v>13</v>
      </c>
      <c r="H153" s="68">
        <v>30</v>
      </c>
      <c r="I153" s="61"/>
    </row>
    <row r="154" ht="15.75" customHeight="1" spans="1:9">
      <c r="A154" s="56" t="s">
        <v>264</v>
      </c>
      <c r="B154" s="69" t="s">
        <v>265</v>
      </c>
      <c r="C154" s="70"/>
      <c r="D154" s="56"/>
      <c r="E154" s="66"/>
      <c r="F154" s="67"/>
      <c r="G154" s="67"/>
      <c r="H154" s="68"/>
      <c r="I154" s="61"/>
    </row>
    <row r="155" ht="15.75" customHeight="1" spans="1:9">
      <c r="A155" s="56" t="s">
        <v>152</v>
      </c>
      <c r="B155" s="55" t="s">
        <v>156</v>
      </c>
      <c r="C155" s="71" t="s">
        <v>261</v>
      </c>
      <c r="D155" s="56" t="s">
        <v>34</v>
      </c>
      <c r="E155" s="66">
        <v>1</v>
      </c>
      <c r="F155" s="67">
        <f t="shared" ref="F155:F162" si="9">G155+H155</f>
        <v>7</v>
      </c>
      <c r="G155" s="67">
        <v>7</v>
      </c>
      <c r="H155" s="68"/>
      <c r="I155" s="61"/>
    </row>
    <row r="156" ht="15.75" customHeight="1" spans="1:9">
      <c r="A156" s="56" t="s">
        <v>155</v>
      </c>
      <c r="B156" s="72"/>
      <c r="C156" s="71" t="s">
        <v>262</v>
      </c>
      <c r="D156" s="56" t="s">
        <v>34</v>
      </c>
      <c r="E156" s="66">
        <v>1</v>
      </c>
      <c r="F156" s="67">
        <f t="shared" si="9"/>
        <v>7</v>
      </c>
      <c r="G156" s="67">
        <v>7</v>
      </c>
      <c r="H156" s="68"/>
      <c r="I156" s="61"/>
    </row>
    <row r="157" ht="15.75" customHeight="1" spans="1:9">
      <c r="A157" s="56" t="s">
        <v>157</v>
      </c>
      <c r="B157" s="72"/>
      <c r="C157" s="71" t="s">
        <v>263</v>
      </c>
      <c r="D157" s="56" t="s">
        <v>34</v>
      </c>
      <c r="E157" s="66">
        <v>1</v>
      </c>
      <c r="F157" s="67">
        <f t="shared" si="9"/>
        <v>7</v>
      </c>
      <c r="G157" s="67">
        <v>7</v>
      </c>
      <c r="H157" s="68"/>
      <c r="I157" s="61"/>
    </row>
    <row r="158" ht="15.75" customHeight="1" spans="1:9">
      <c r="A158" s="56" t="s">
        <v>159</v>
      </c>
      <c r="B158" s="60"/>
      <c r="C158" s="71" t="s">
        <v>174</v>
      </c>
      <c r="D158" s="56" t="s">
        <v>34</v>
      </c>
      <c r="E158" s="66">
        <v>1</v>
      </c>
      <c r="F158" s="67">
        <f t="shared" si="9"/>
        <v>7</v>
      </c>
      <c r="G158" s="67">
        <v>7</v>
      </c>
      <c r="H158" s="68"/>
      <c r="I158" s="61"/>
    </row>
    <row r="159" ht="15.75" customHeight="1" spans="1:9">
      <c r="A159" s="56" t="s">
        <v>161</v>
      </c>
      <c r="B159" s="55" t="s">
        <v>158</v>
      </c>
      <c r="C159" s="71" t="s">
        <v>261</v>
      </c>
      <c r="D159" s="56" t="s">
        <v>34</v>
      </c>
      <c r="E159" s="66">
        <v>1</v>
      </c>
      <c r="F159" s="67">
        <f t="shared" si="9"/>
        <v>8</v>
      </c>
      <c r="G159" s="67">
        <v>8</v>
      </c>
      <c r="H159" s="68"/>
      <c r="I159" s="61"/>
    </row>
    <row r="160" ht="15.75" customHeight="1" spans="1:9">
      <c r="A160" s="56" t="s">
        <v>163</v>
      </c>
      <c r="B160" s="72"/>
      <c r="C160" s="71" t="s">
        <v>262</v>
      </c>
      <c r="D160" s="56" t="s">
        <v>34</v>
      </c>
      <c r="E160" s="66">
        <v>1</v>
      </c>
      <c r="F160" s="67">
        <f t="shared" si="9"/>
        <v>8</v>
      </c>
      <c r="G160" s="67">
        <v>8</v>
      </c>
      <c r="H160" s="68"/>
      <c r="I160" s="61"/>
    </row>
    <row r="161" ht="15.75" customHeight="1" spans="1:9">
      <c r="A161" s="56" t="s">
        <v>165</v>
      </c>
      <c r="B161" s="72"/>
      <c r="C161" s="71" t="s">
        <v>263</v>
      </c>
      <c r="D161" s="56" t="s">
        <v>34</v>
      </c>
      <c r="E161" s="66">
        <v>1</v>
      </c>
      <c r="F161" s="67">
        <f t="shared" si="9"/>
        <v>8</v>
      </c>
      <c r="G161" s="67">
        <v>8</v>
      </c>
      <c r="H161" s="68"/>
      <c r="I161" s="61"/>
    </row>
    <row r="162" ht="15.75" customHeight="1" spans="1:9">
      <c r="A162" s="56" t="s">
        <v>167</v>
      </c>
      <c r="B162" s="60"/>
      <c r="C162" s="71" t="s">
        <v>174</v>
      </c>
      <c r="D162" s="56" t="s">
        <v>34</v>
      </c>
      <c r="E162" s="66">
        <v>1</v>
      </c>
      <c r="F162" s="67">
        <f t="shared" si="9"/>
        <v>8</v>
      </c>
      <c r="G162" s="67">
        <v>8</v>
      </c>
      <c r="H162" s="68"/>
      <c r="I162" s="61"/>
    </row>
    <row r="163" ht="15.75" customHeight="1" spans="1:9">
      <c r="A163" s="56" t="s">
        <v>266</v>
      </c>
      <c r="B163" s="69" t="s">
        <v>267</v>
      </c>
      <c r="C163" s="70"/>
      <c r="D163" s="56"/>
      <c r="E163" s="66"/>
      <c r="F163" s="67"/>
      <c r="G163" s="67"/>
      <c r="H163" s="68"/>
      <c r="I163" s="61"/>
    </row>
    <row r="164" ht="15.75" customHeight="1" spans="1:9">
      <c r="A164" s="56" t="s">
        <v>152</v>
      </c>
      <c r="B164" s="64" t="s">
        <v>268</v>
      </c>
      <c r="C164" s="65"/>
      <c r="D164" s="56" t="s">
        <v>269</v>
      </c>
      <c r="E164" s="66">
        <v>1</v>
      </c>
      <c r="F164" s="67">
        <v>165</v>
      </c>
      <c r="G164" s="67">
        <v>165</v>
      </c>
      <c r="H164" s="68"/>
      <c r="I164" s="61"/>
    </row>
    <row r="165" ht="15.75" customHeight="1" spans="1:9">
      <c r="A165" s="56" t="s">
        <v>155</v>
      </c>
      <c r="B165" s="64" t="s">
        <v>270</v>
      </c>
      <c r="C165" s="65"/>
      <c r="D165" s="56" t="s">
        <v>269</v>
      </c>
      <c r="E165" s="66">
        <v>1</v>
      </c>
      <c r="F165" s="67">
        <f t="shared" ref="F165:F167" si="10">G165+H165</f>
        <v>114</v>
      </c>
      <c r="G165" s="67">
        <v>114</v>
      </c>
      <c r="H165" s="68"/>
      <c r="I165" s="61"/>
    </row>
    <row r="166" ht="15.75" customHeight="1" spans="1:9">
      <c r="A166" s="56" t="s">
        <v>271</v>
      </c>
      <c r="B166" s="69" t="s">
        <v>272</v>
      </c>
      <c r="C166" s="70"/>
      <c r="D166" s="56" t="s">
        <v>34</v>
      </c>
      <c r="E166" s="66">
        <v>1</v>
      </c>
      <c r="F166" s="67">
        <f t="shared" si="10"/>
        <v>35</v>
      </c>
      <c r="G166" s="67">
        <v>35</v>
      </c>
      <c r="H166" s="68"/>
      <c r="I166" s="61"/>
    </row>
    <row r="167" ht="15.75" customHeight="1" spans="1:9">
      <c r="A167" s="56" t="s">
        <v>266</v>
      </c>
      <c r="B167" s="69" t="s">
        <v>273</v>
      </c>
      <c r="C167" s="70"/>
      <c r="D167" s="56" t="s">
        <v>34</v>
      </c>
      <c r="E167" s="66">
        <v>1</v>
      </c>
      <c r="F167" s="67">
        <f t="shared" si="10"/>
        <v>25</v>
      </c>
      <c r="G167" s="67">
        <v>25</v>
      </c>
      <c r="H167" s="68"/>
      <c r="I167" s="61"/>
    </row>
    <row r="168" ht="15.75" customHeight="1" spans="1:9">
      <c r="A168" s="56" t="s">
        <v>274</v>
      </c>
      <c r="B168" s="69" t="s">
        <v>275</v>
      </c>
      <c r="C168" s="70"/>
      <c r="D168" s="56"/>
      <c r="E168" s="66"/>
      <c r="F168" s="67"/>
      <c r="G168" s="67"/>
      <c r="H168" s="68"/>
      <c r="I168" s="61"/>
    </row>
    <row r="169" ht="15.75" customHeight="1" spans="1:9">
      <c r="A169" s="56"/>
      <c r="B169" s="64" t="s">
        <v>276</v>
      </c>
      <c r="C169" s="65"/>
      <c r="D169" s="56" t="s">
        <v>34</v>
      </c>
      <c r="E169" s="66">
        <v>1</v>
      </c>
      <c r="F169" s="67">
        <f t="shared" ref="F169:F174" si="11">G169+H169</f>
        <v>37</v>
      </c>
      <c r="G169" s="67">
        <v>22</v>
      </c>
      <c r="H169" s="68">
        <v>15</v>
      </c>
      <c r="I169" s="61" t="s">
        <v>277</v>
      </c>
    </row>
    <row r="170" ht="15.75" customHeight="1" spans="1:9">
      <c r="A170" s="56" t="s">
        <v>152</v>
      </c>
      <c r="B170" s="64" t="s">
        <v>278</v>
      </c>
      <c r="C170" s="65"/>
      <c r="D170" s="56" t="s">
        <v>34</v>
      </c>
      <c r="E170" s="66">
        <v>1</v>
      </c>
      <c r="F170" s="67">
        <f t="shared" si="11"/>
        <v>90</v>
      </c>
      <c r="G170" s="67">
        <v>52</v>
      </c>
      <c r="H170" s="68">
        <v>38</v>
      </c>
      <c r="I170" s="61" t="s">
        <v>277</v>
      </c>
    </row>
    <row r="171" ht="15.75" customHeight="1" spans="1:9">
      <c r="A171" s="56" t="s">
        <v>155</v>
      </c>
      <c r="B171" s="64" t="s">
        <v>279</v>
      </c>
      <c r="C171" s="65"/>
      <c r="D171" s="56" t="s">
        <v>34</v>
      </c>
      <c r="E171" s="66">
        <v>1</v>
      </c>
      <c r="F171" s="67">
        <f t="shared" si="11"/>
        <v>153</v>
      </c>
      <c r="G171" s="67">
        <v>95</v>
      </c>
      <c r="H171" s="68">
        <v>58</v>
      </c>
      <c r="I171" s="61" t="s">
        <v>277</v>
      </c>
    </row>
    <row r="172" ht="15.75" customHeight="1" spans="1:9">
      <c r="A172" s="56" t="s">
        <v>157</v>
      </c>
      <c r="B172" s="64" t="s">
        <v>280</v>
      </c>
      <c r="C172" s="65"/>
      <c r="D172" s="56" t="s">
        <v>34</v>
      </c>
      <c r="E172" s="66">
        <v>1</v>
      </c>
      <c r="F172" s="67">
        <f t="shared" si="11"/>
        <v>234</v>
      </c>
      <c r="G172" s="67">
        <v>158</v>
      </c>
      <c r="H172" s="68">
        <v>76</v>
      </c>
      <c r="I172" s="61" t="s">
        <v>277</v>
      </c>
    </row>
    <row r="173" ht="15.75" customHeight="1" spans="1:9">
      <c r="A173" s="56" t="s">
        <v>159</v>
      </c>
      <c r="B173" s="64" t="s">
        <v>281</v>
      </c>
      <c r="C173" s="65"/>
      <c r="D173" s="56" t="s">
        <v>34</v>
      </c>
      <c r="E173" s="66">
        <v>1</v>
      </c>
      <c r="F173" s="67">
        <f t="shared" si="11"/>
        <v>322</v>
      </c>
      <c r="G173" s="67">
        <v>227</v>
      </c>
      <c r="H173" s="68">
        <v>95</v>
      </c>
      <c r="I173" s="61" t="s">
        <v>277</v>
      </c>
    </row>
    <row r="174" ht="15.75" customHeight="1" spans="1:9">
      <c r="A174" s="56" t="s">
        <v>161</v>
      </c>
      <c r="B174" s="64" t="s">
        <v>282</v>
      </c>
      <c r="C174" s="65"/>
      <c r="D174" s="56" t="s">
        <v>34</v>
      </c>
      <c r="E174" s="66">
        <v>1</v>
      </c>
      <c r="F174" s="67">
        <f t="shared" si="11"/>
        <v>428</v>
      </c>
      <c r="G174" s="67">
        <v>277</v>
      </c>
      <c r="H174" s="68">
        <v>151</v>
      </c>
      <c r="I174" s="61" t="s">
        <v>277</v>
      </c>
    </row>
    <row r="175" ht="17.85" customHeight="1" spans="1:9">
      <c r="A175" s="61" t="s">
        <v>283</v>
      </c>
      <c r="B175" s="69" t="s">
        <v>284</v>
      </c>
      <c r="C175" s="70"/>
      <c r="D175" s="61"/>
      <c r="E175" s="61"/>
      <c r="F175" s="67"/>
      <c r="G175" s="67"/>
      <c r="H175" s="67"/>
      <c r="I175" s="67"/>
    </row>
    <row r="176" ht="17.85" customHeight="1" spans="1:9">
      <c r="A176" s="61"/>
      <c r="B176" s="64" t="s">
        <v>158</v>
      </c>
      <c r="C176" s="65"/>
      <c r="D176" s="61" t="s">
        <v>269</v>
      </c>
      <c r="E176" s="61">
        <v>1</v>
      </c>
      <c r="F176" s="67">
        <f t="shared" ref="F176:F184" si="12">G176+H176</f>
        <v>990</v>
      </c>
      <c r="G176" s="67">
        <v>115</v>
      </c>
      <c r="H176" s="67">
        <v>875</v>
      </c>
      <c r="I176" s="67"/>
    </row>
    <row r="177" ht="17.85" customHeight="1" spans="1:9">
      <c r="A177" s="61"/>
      <c r="B177" s="64" t="s">
        <v>162</v>
      </c>
      <c r="C177" s="65"/>
      <c r="D177" s="61" t="s">
        <v>269</v>
      </c>
      <c r="E177" s="61">
        <v>1</v>
      </c>
      <c r="F177" s="67">
        <f t="shared" si="12"/>
        <v>1281</v>
      </c>
      <c r="G177" s="67">
        <v>115</v>
      </c>
      <c r="H177" s="67">
        <v>1166</v>
      </c>
      <c r="I177" s="67"/>
    </row>
    <row r="178" ht="17.85" customHeight="1" spans="1:9">
      <c r="A178" s="61"/>
      <c r="B178" s="64" t="s">
        <v>164</v>
      </c>
      <c r="C178" s="65"/>
      <c r="D178" s="61" t="s">
        <v>269</v>
      </c>
      <c r="E178" s="61">
        <v>1</v>
      </c>
      <c r="F178" s="67">
        <f t="shared" si="12"/>
        <v>1330</v>
      </c>
      <c r="G178" s="67">
        <v>115</v>
      </c>
      <c r="H178" s="67">
        <v>1215</v>
      </c>
      <c r="I178" s="67"/>
    </row>
    <row r="179" ht="17.85" customHeight="1" spans="1:9">
      <c r="A179" s="61"/>
      <c r="B179" s="64" t="s">
        <v>168</v>
      </c>
      <c r="C179" s="65"/>
      <c r="D179" s="61" t="s">
        <v>269</v>
      </c>
      <c r="E179" s="61">
        <v>1</v>
      </c>
      <c r="F179" s="67">
        <f t="shared" si="12"/>
        <v>1573</v>
      </c>
      <c r="G179" s="67">
        <v>115</v>
      </c>
      <c r="H179" s="67">
        <v>1458</v>
      </c>
      <c r="I179" s="67"/>
    </row>
    <row r="180" ht="17.85" customHeight="1" spans="1:9">
      <c r="A180" s="61"/>
      <c r="B180" s="64" t="s">
        <v>278</v>
      </c>
      <c r="C180" s="65"/>
      <c r="D180" s="61" t="s">
        <v>269</v>
      </c>
      <c r="E180" s="61">
        <v>1</v>
      </c>
      <c r="F180" s="67">
        <f t="shared" si="12"/>
        <v>2140</v>
      </c>
      <c r="G180" s="67">
        <v>115</v>
      </c>
      <c r="H180" s="67">
        <v>2025</v>
      </c>
      <c r="I180" s="67"/>
    </row>
    <row r="181" ht="17.85" customHeight="1" spans="1:9">
      <c r="A181" s="61"/>
      <c r="B181" s="64" t="s">
        <v>279</v>
      </c>
      <c r="C181" s="65"/>
      <c r="D181" s="61" t="s">
        <v>269</v>
      </c>
      <c r="E181" s="61">
        <v>1</v>
      </c>
      <c r="F181" s="67">
        <f t="shared" si="12"/>
        <v>4557</v>
      </c>
      <c r="G181" s="67">
        <v>183</v>
      </c>
      <c r="H181" s="67">
        <v>4374</v>
      </c>
      <c r="I181" s="67"/>
    </row>
    <row r="182" spans="1:9">
      <c r="A182" s="61"/>
      <c r="B182" s="64" t="s">
        <v>280</v>
      </c>
      <c r="C182" s="65"/>
      <c r="D182" s="61" t="s">
        <v>269</v>
      </c>
      <c r="E182" s="61">
        <v>1</v>
      </c>
      <c r="F182" s="67">
        <f t="shared" si="12"/>
        <v>9737</v>
      </c>
      <c r="G182" s="67">
        <v>244</v>
      </c>
      <c r="H182" s="67">
        <v>9493</v>
      </c>
      <c r="I182" s="67"/>
    </row>
    <row r="183" spans="1:9">
      <c r="A183" s="61"/>
      <c r="B183" s="64" t="s">
        <v>281</v>
      </c>
      <c r="C183" s="65"/>
      <c r="D183" s="61" t="s">
        <v>269</v>
      </c>
      <c r="E183" s="61">
        <v>1</v>
      </c>
      <c r="F183" s="67">
        <f t="shared" si="12"/>
        <v>14606</v>
      </c>
      <c r="G183" s="67">
        <v>350</v>
      </c>
      <c r="H183" s="67">
        <v>14256</v>
      </c>
      <c r="I183" s="67"/>
    </row>
    <row r="184" spans="1:9">
      <c r="A184" s="61"/>
      <c r="B184" s="64" t="s">
        <v>282</v>
      </c>
      <c r="C184" s="65"/>
      <c r="D184" s="61" t="s">
        <v>269</v>
      </c>
      <c r="E184" s="61">
        <v>1</v>
      </c>
      <c r="F184" s="67">
        <f t="shared" si="12"/>
        <v>16388</v>
      </c>
      <c r="G184" s="67">
        <v>350</v>
      </c>
      <c r="H184" s="67">
        <v>16038</v>
      </c>
      <c r="I184" s="67"/>
    </row>
    <row r="185" spans="1:9">
      <c r="A185" s="61"/>
      <c r="B185" s="64"/>
      <c r="C185" s="65"/>
      <c r="D185" s="61"/>
      <c r="E185" s="61"/>
      <c r="F185" s="67"/>
      <c r="G185" s="67"/>
      <c r="H185" s="67"/>
      <c r="I185" s="67"/>
    </row>
    <row r="186" spans="1:9">
      <c r="A186" s="61" t="s">
        <v>285</v>
      </c>
      <c r="B186" s="69" t="s">
        <v>286</v>
      </c>
      <c r="C186" s="70"/>
      <c r="D186" s="61"/>
      <c r="E186" s="61"/>
      <c r="F186" s="67"/>
      <c r="G186" s="67"/>
      <c r="H186" s="67"/>
      <c r="I186" s="67"/>
    </row>
    <row r="187" spans="1:9">
      <c r="A187" s="61"/>
      <c r="B187" s="64" t="s">
        <v>287</v>
      </c>
      <c r="C187" s="65"/>
      <c r="D187" s="61" t="s">
        <v>269</v>
      </c>
      <c r="E187" s="61">
        <v>1</v>
      </c>
      <c r="F187" s="67">
        <f t="shared" ref="F187:F191" si="13">G187+H187</f>
        <v>78</v>
      </c>
      <c r="G187" s="67">
        <v>78</v>
      </c>
      <c r="H187" s="67"/>
      <c r="I187" s="67"/>
    </row>
    <row r="188" spans="1:9">
      <c r="A188" s="61"/>
      <c r="B188" s="64" t="s">
        <v>279</v>
      </c>
      <c r="C188" s="65"/>
      <c r="D188" s="61" t="s">
        <v>269</v>
      </c>
      <c r="E188" s="61">
        <v>1</v>
      </c>
      <c r="F188" s="67">
        <f t="shared" si="13"/>
        <v>125</v>
      </c>
      <c r="G188" s="67">
        <v>125</v>
      </c>
      <c r="H188" s="67"/>
      <c r="I188" s="67"/>
    </row>
    <row r="189" spans="1:9">
      <c r="A189" s="61"/>
      <c r="B189" s="64" t="s">
        <v>280</v>
      </c>
      <c r="C189" s="65"/>
      <c r="D189" s="61" t="s">
        <v>269</v>
      </c>
      <c r="E189" s="61">
        <v>1</v>
      </c>
      <c r="F189" s="67">
        <f t="shared" si="13"/>
        <v>169</v>
      </c>
      <c r="G189" s="67">
        <v>169</v>
      </c>
      <c r="H189" s="67"/>
      <c r="I189" s="67"/>
    </row>
    <row r="190" spans="1:9">
      <c r="A190" s="61"/>
      <c r="B190" s="64" t="s">
        <v>281</v>
      </c>
      <c r="C190" s="65"/>
      <c r="D190" s="61" t="s">
        <v>269</v>
      </c>
      <c r="E190" s="61">
        <v>1</v>
      </c>
      <c r="F190" s="67">
        <f t="shared" si="13"/>
        <v>245</v>
      </c>
      <c r="G190" s="67">
        <v>245</v>
      </c>
      <c r="H190" s="67"/>
      <c r="I190" s="67"/>
    </row>
    <row r="191" spans="1:9">
      <c r="A191" s="61"/>
      <c r="B191" s="64" t="s">
        <v>282</v>
      </c>
      <c r="C191" s="65"/>
      <c r="D191" s="61" t="s">
        <v>269</v>
      </c>
      <c r="E191" s="61">
        <v>1</v>
      </c>
      <c r="F191" s="67">
        <f t="shared" si="13"/>
        <v>245</v>
      </c>
      <c r="G191" s="67">
        <v>245</v>
      </c>
      <c r="H191" s="67"/>
      <c r="I191" s="67"/>
    </row>
    <row r="192" spans="1:9">
      <c r="A192" s="61"/>
      <c r="B192" s="64"/>
      <c r="C192" s="65"/>
      <c r="D192" s="61"/>
      <c r="E192" s="61"/>
      <c r="F192" s="67"/>
      <c r="G192" s="67"/>
      <c r="H192" s="67"/>
      <c r="I192" s="67"/>
    </row>
    <row r="193" spans="1:9">
      <c r="A193" s="61" t="s">
        <v>288</v>
      </c>
      <c r="B193" s="69" t="s">
        <v>289</v>
      </c>
      <c r="C193" s="70"/>
      <c r="D193" s="61"/>
      <c r="E193" s="61"/>
      <c r="F193" s="67"/>
      <c r="G193" s="67"/>
      <c r="H193" s="67"/>
      <c r="I193" s="67"/>
    </row>
    <row r="194" spans="1:9">
      <c r="A194" s="61"/>
      <c r="B194" s="64" t="s">
        <v>226</v>
      </c>
      <c r="C194" s="70"/>
      <c r="D194" s="61" t="s">
        <v>269</v>
      </c>
      <c r="E194" s="61">
        <v>1</v>
      </c>
      <c r="F194" s="67">
        <f t="shared" ref="F194:F202" si="14">G194+H194</f>
        <v>23727</v>
      </c>
      <c r="G194" s="67">
        <v>563</v>
      </c>
      <c r="H194" s="67">
        <v>23164</v>
      </c>
      <c r="I194" s="67"/>
    </row>
    <row r="195" spans="1:9">
      <c r="A195" s="61"/>
      <c r="B195" s="64" t="s">
        <v>227</v>
      </c>
      <c r="C195" s="70"/>
      <c r="D195" s="61" t="s">
        <v>269</v>
      </c>
      <c r="E195" s="61">
        <v>1</v>
      </c>
      <c r="F195" s="67">
        <f t="shared" si="14"/>
        <v>26449</v>
      </c>
      <c r="G195" s="67">
        <v>563</v>
      </c>
      <c r="H195" s="67">
        <v>25886</v>
      </c>
      <c r="I195" s="67"/>
    </row>
    <row r="196" spans="1:9">
      <c r="A196" s="61"/>
      <c r="B196" s="64" t="s">
        <v>290</v>
      </c>
      <c r="C196" s="70"/>
      <c r="D196" s="61" t="s">
        <v>269</v>
      </c>
      <c r="E196" s="61">
        <v>1</v>
      </c>
      <c r="F196" s="67">
        <f t="shared" si="14"/>
        <v>29522</v>
      </c>
      <c r="G196" s="67">
        <v>563</v>
      </c>
      <c r="H196" s="67">
        <v>28959</v>
      </c>
      <c r="I196" s="67"/>
    </row>
    <row r="197" spans="1:9">
      <c r="A197" s="61"/>
      <c r="B197" s="64" t="s">
        <v>291</v>
      </c>
      <c r="C197" s="70"/>
      <c r="D197" s="61" t="s">
        <v>269</v>
      </c>
      <c r="E197" s="61">
        <v>1</v>
      </c>
      <c r="F197" s="67">
        <f t="shared" si="14"/>
        <v>31056</v>
      </c>
      <c r="G197" s="67">
        <v>563</v>
      </c>
      <c r="H197" s="67">
        <v>30493</v>
      </c>
      <c r="I197" s="67"/>
    </row>
    <row r="198" spans="1:9">
      <c r="A198" s="61"/>
      <c r="B198" s="64" t="s">
        <v>292</v>
      </c>
      <c r="C198" s="70"/>
      <c r="D198" s="61" t="s">
        <v>269</v>
      </c>
      <c r="E198" s="61">
        <v>1</v>
      </c>
      <c r="F198" s="67">
        <f t="shared" si="14"/>
        <v>38956</v>
      </c>
      <c r="G198" s="67">
        <v>777</v>
      </c>
      <c r="H198" s="67">
        <v>38179</v>
      </c>
      <c r="I198" s="67"/>
    </row>
    <row r="199" spans="1:9">
      <c r="A199" s="61"/>
      <c r="B199" s="64" t="s">
        <v>293</v>
      </c>
      <c r="C199" s="70"/>
      <c r="D199" s="61" t="s">
        <v>269</v>
      </c>
      <c r="E199" s="61">
        <v>1</v>
      </c>
      <c r="F199" s="67">
        <f t="shared" si="14"/>
        <v>54412</v>
      </c>
      <c r="G199" s="67">
        <v>976</v>
      </c>
      <c r="H199" s="67">
        <v>53436</v>
      </c>
      <c r="I199" s="67"/>
    </row>
    <row r="200" spans="1:9">
      <c r="A200" s="61"/>
      <c r="B200" s="64" t="s">
        <v>294</v>
      </c>
      <c r="C200" s="70"/>
      <c r="D200" s="61" t="s">
        <v>269</v>
      </c>
      <c r="E200" s="61">
        <v>1</v>
      </c>
      <c r="F200" s="67">
        <f t="shared" si="14"/>
        <v>72187</v>
      </c>
      <c r="G200" s="67">
        <v>1207</v>
      </c>
      <c r="H200" s="67">
        <v>70980</v>
      </c>
      <c r="I200" s="67"/>
    </row>
    <row r="201" spans="1:9">
      <c r="A201" s="61"/>
      <c r="B201" s="64" t="s">
        <v>295</v>
      </c>
      <c r="C201" s="70"/>
      <c r="D201" s="61" t="s">
        <v>269</v>
      </c>
      <c r="E201" s="61">
        <v>1</v>
      </c>
      <c r="F201" s="67">
        <f t="shared" si="14"/>
        <v>92105</v>
      </c>
      <c r="G201" s="67">
        <v>1207</v>
      </c>
      <c r="H201" s="67">
        <v>90898</v>
      </c>
      <c r="I201" s="67"/>
    </row>
    <row r="202" spans="1:9">
      <c r="A202" s="61"/>
      <c r="B202" s="64" t="s">
        <v>296</v>
      </c>
      <c r="C202" s="70"/>
      <c r="D202" s="61" t="s">
        <v>269</v>
      </c>
      <c r="E202" s="61">
        <v>1</v>
      </c>
      <c r="F202" s="67">
        <f t="shared" si="14"/>
        <v>175381</v>
      </c>
      <c r="G202" s="67">
        <v>1207</v>
      </c>
      <c r="H202" s="67">
        <v>174174</v>
      </c>
      <c r="I202" s="67"/>
    </row>
    <row r="203" spans="1:9">
      <c r="A203" s="61"/>
      <c r="B203" s="69" t="s">
        <v>297</v>
      </c>
      <c r="C203" s="70"/>
      <c r="D203" s="61"/>
      <c r="E203" s="61"/>
      <c r="F203" s="67"/>
      <c r="G203" s="67"/>
      <c r="H203" s="67"/>
      <c r="I203" s="67"/>
    </row>
    <row r="204" spans="1:9">
      <c r="A204" s="61"/>
      <c r="B204" s="64" t="s">
        <v>226</v>
      </c>
      <c r="C204" s="70"/>
      <c r="D204" s="61" t="s">
        <v>269</v>
      </c>
      <c r="E204" s="61">
        <v>1</v>
      </c>
      <c r="F204" s="67">
        <f t="shared" ref="F204:F212" si="15">G204+H204</f>
        <v>234</v>
      </c>
      <c r="G204" s="67">
        <v>234</v>
      </c>
      <c r="H204" s="67"/>
      <c r="I204" s="67"/>
    </row>
    <row r="205" spans="1:9">
      <c r="A205" s="61"/>
      <c r="B205" s="64" t="s">
        <v>227</v>
      </c>
      <c r="C205" s="70"/>
      <c r="D205" s="61" t="s">
        <v>269</v>
      </c>
      <c r="E205" s="61">
        <v>1</v>
      </c>
      <c r="F205" s="67">
        <f t="shared" si="15"/>
        <v>234</v>
      </c>
      <c r="G205" s="67">
        <v>234</v>
      </c>
      <c r="H205" s="67"/>
      <c r="I205" s="67"/>
    </row>
    <row r="206" spans="1:9">
      <c r="A206" s="61"/>
      <c r="B206" s="64" t="s">
        <v>290</v>
      </c>
      <c r="C206" s="70"/>
      <c r="D206" s="61" t="s">
        <v>269</v>
      </c>
      <c r="E206" s="61">
        <v>1</v>
      </c>
      <c r="F206" s="67">
        <f t="shared" si="15"/>
        <v>234</v>
      </c>
      <c r="G206" s="67">
        <v>234</v>
      </c>
      <c r="H206" s="67"/>
      <c r="I206" s="67"/>
    </row>
    <row r="207" spans="1:9">
      <c r="A207" s="61"/>
      <c r="B207" s="64" t="s">
        <v>291</v>
      </c>
      <c r="C207" s="70"/>
      <c r="D207" s="61" t="s">
        <v>269</v>
      </c>
      <c r="E207" s="61">
        <v>1</v>
      </c>
      <c r="F207" s="67">
        <f t="shared" si="15"/>
        <v>234</v>
      </c>
      <c r="G207" s="67">
        <v>234</v>
      </c>
      <c r="H207" s="67"/>
      <c r="I207" s="67"/>
    </row>
    <row r="208" spans="1:9">
      <c r="A208" s="61"/>
      <c r="B208" s="64" t="s">
        <v>292</v>
      </c>
      <c r="C208" s="70"/>
      <c r="D208" s="61" t="s">
        <v>269</v>
      </c>
      <c r="E208" s="61">
        <v>1</v>
      </c>
      <c r="F208" s="67">
        <f t="shared" si="15"/>
        <v>324</v>
      </c>
      <c r="G208" s="67">
        <v>324</v>
      </c>
      <c r="H208" s="67"/>
      <c r="I208" s="67"/>
    </row>
    <row r="209" spans="1:9">
      <c r="A209" s="61"/>
      <c r="B209" s="64" t="s">
        <v>293</v>
      </c>
      <c r="C209" s="70"/>
      <c r="D209" s="61" t="s">
        <v>269</v>
      </c>
      <c r="E209" s="61">
        <v>1</v>
      </c>
      <c r="F209" s="67">
        <f t="shared" si="15"/>
        <v>413</v>
      </c>
      <c r="G209" s="67">
        <v>413</v>
      </c>
      <c r="H209" s="67"/>
      <c r="I209" s="67"/>
    </row>
    <row r="210" spans="1:9">
      <c r="A210" s="61"/>
      <c r="B210" s="64" t="s">
        <v>294</v>
      </c>
      <c r="C210" s="70"/>
      <c r="D210" s="61" t="s">
        <v>269</v>
      </c>
      <c r="E210" s="61">
        <v>1</v>
      </c>
      <c r="F210" s="67">
        <f t="shared" si="15"/>
        <v>513</v>
      </c>
      <c r="G210" s="67">
        <v>513</v>
      </c>
      <c r="H210" s="67"/>
      <c r="I210" s="67"/>
    </row>
    <row r="211" spans="1:9">
      <c r="A211" s="61"/>
      <c r="B211" s="64" t="s">
        <v>295</v>
      </c>
      <c r="C211" s="70"/>
      <c r="D211" s="61" t="s">
        <v>269</v>
      </c>
      <c r="E211" s="61">
        <v>1</v>
      </c>
      <c r="F211" s="67">
        <f t="shared" si="15"/>
        <v>513</v>
      </c>
      <c r="G211" s="67">
        <v>513</v>
      </c>
      <c r="H211" s="67"/>
      <c r="I211" s="67"/>
    </row>
    <row r="212" spans="1:9">
      <c r="A212" s="61"/>
      <c r="B212" s="64" t="s">
        <v>296</v>
      </c>
      <c r="C212" s="70"/>
      <c r="D212" s="61" t="s">
        <v>269</v>
      </c>
      <c r="E212" s="61">
        <v>1</v>
      </c>
      <c r="F212" s="67">
        <f t="shared" si="15"/>
        <v>513</v>
      </c>
      <c r="G212" s="67">
        <v>513</v>
      </c>
      <c r="H212" s="67"/>
      <c r="I212" s="67"/>
    </row>
    <row r="213" spans="1:9">
      <c r="A213" s="61"/>
      <c r="B213" s="69" t="s">
        <v>298</v>
      </c>
      <c r="C213" s="70"/>
      <c r="D213" s="61"/>
      <c r="E213" s="61"/>
      <c r="F213" s="67"/>
      <c r="G213" s="67"/>
      <c r="H213" s="67"/>
      <c r="I213" s="67"/>
    </row>
    <row r="214" spans="1:9">
      <c r="A214" s="61"/>
      <c r="B214" s="64" t="s">
        <v>164</v>
      </c>
      <c r="C214" s="65"/>
      <c r="D214" s="61" t="s">
        <v>269</v>
      </c>
      <c r="E214" s="61">
        <v>1</v>
      </c>
      <c r="F214" s="67">
        <f t="shared" ref="F214:F220" si="16">G214+H214</f>
        <v>1070</v>
      </c>
      <c r="G214" s="67">
        <v>1070</v>
      </c>
      <c r="H214" s="67"/>
      <c r="I214" s="67"/>
    </row>
    <row r="215" spans="1:9">
      <c r="A215" s="61"/>
      <c r="B215" s="64" t="s">
        <v>168</v>
      </c>
      <c r="C215" s="65"/>
      <c r="D215" s="61" t="s">
        <v>269</v>
      </c>
      <c r="E215" s="61">
        <v>1</v>
      </c>
      <c r="F215" s="67">
        <f t="shared" si="16"/>
        <v>1586</v>
      </c>
      <c r="G215" s="67">
        <v>1586</v>
      </c>
      <c r="H215" s="67"/>
      <c r="I215" s="67"/>
    </row>
    <row r="216" spans="1:9">
      <c r="A216" s="61"/>
      <c r="B216" s="64" t="s">
        <v>278</v>
      </c>
      <c r="C216" s="65"/>
      <c r="D216" s="61" t="s">
        <v>269</v>
      </c>
      <c r="E216" s="61">
        <v>1</v>
      </c>
      <c r="F216" s="67">
        <f t="shared" si="16"/>
        <v>1925</v>
      </c>
      <c r="G216" s="67">
        <v>1925</v>
      </c>
      <c r="H216" s="67"/>
      <c r="I216" s="67"/>
    </row>
    <row r="217" spans="1:9">
      <c r="A217" s="61"/>
      <c r="B217" s="64" t="s">
        <v>279</v>
      </c>
      <c r="C217" s="65"/>
      <c r="D217" s="61" t="s">
        <v>269</v>
      </c>
      <c r="E217" s="61">
        <v>1</v>
      </c>
      <c r="F217" s="67">
        <f t="shared" si="16"/>
        <v>2659</v>
      </c>
      <c r="G217" s="67">
        <v>2659</v>
      </c>
      <c r="H217" s="67"/>
      <c r="I217" s="67"/>
    </row>
    <row r="218" spans="1:9">
      <c r="A218" s="61"/>
      <c r="B218" s="64" t="s">
        <v>280</v>
      </c>
      <c r="C218" s="65"/>
      <c r="D218" s="61" t="s">
        <v>269</v>
      </c>
      <c r="E218" s="61">
        <v>1</v>
      </c>
      <c r="F218" s="67">
        <f t="shared" si="16"/>
        <v>2659</v>
      </c>
      <c r="G218" s="67">
        <v>2659</v>
      </c>
      <c r="H218" s="67"/>
      <c r="I218" s="67"/>
    </row>
    <row r="219" spans="1:9">
      <c r="A219" s="61"/>
      <c r="B219" s="64" t="s">
        <v>281</v>
      </c>
      <c r="C219" s="65"/>
      <c r="D219" s="61" t="s">
        <v>269</v>
      </c>
      <c r="E219" s="61">
        <v>1</v>
      </c>
      <c r="F219" s="67">
        <f t="shared" si="16"/>
        <v>2659</v>
      </c>
      <c r="G219" s="67">
        <v>2659</v>
      </c>
      <c r="H219" s="67"/>
      <c r="I219" s="67"/>
    </row>
    <row r="220" spans="1:9">
      <c r="A220" s="61"/>
      <c r="B220" s="64" t="s">
        <v>282</v>
      </c>
      <c r="C220" s="65"/>
      <c r="D220" s="61" t="s">
        <v>269</v>
      </c>
      <c r="E220" s="61">
        <v>1</v>
      </c>
      <c r="F220" s="67">
        <f t="shared" si="16"/>
        <v>2659</v>
      </c>
      <c r="G220" s="67">
        <v>2659</v>
      </c>
      <c r="H220" s="67"/>
      <c r="I220" s="67"/>
    </row>
    <row r="221" spans="1:9">
      <c r="A221" s="61" t="s">
        <v>299</v>
      </c>
      <c r="B221" s="69" t="s">
        <v>300</v>
      </c>
      <c r="C221" s="70"/>
      <c r="D221" s="61"/>
      <c r="E221" s="61"/>
      <c r="F221" s="67"/>
      <c r="G221" s="67"/>
      <c r="H221" s="67"/>
      <c r="I221" s="67"/>
    </row>
    <row r="222" spans="1:9">
      <c r="A222" s="61"/>
      <c r="B222" s="64" t="s">
        <v>164</v>
      </c>
      <c r="C222" s="65"/>
      <c r="D222" s="61" t="s">
        <v>269</v>
      </c>
      <c r="E222" s="61">
        <v>1</v>
      </c>
      <c r="F222" s="67">
        <f t="shared" ref="F222:F228" si="17">G222+H222</f>
        <v>462</v>
      </c>
      <c r="G222" s="67">
        <v>462</v>
      </c>
      <c r="H222" s="67"/>
      <c r="I222" s="67"/>
    </row>
    <row r="223" spans="1:9">
      <c r="A223" s="61"/>
      <c r="B223" s="64" t="s">
        <v>168</v>
      </c>
      <c r="C223" s="65"/>
      <c r="D223" s="61" t="s">
        <v>269</v>
      </c>
      <c r="E223" s="61">
        <v>1</v>
      </c>
      <c r="F223" s="67">
        <f t="shared" si="17"/>
        <v>714</v>
      </c>
      <c r="G223" s="67">
        <v>714</v>
      </c>
      <c r="H223" s="67"/>
      <c r="I223" s="67"/>
    </row>
    <row r="224" spans="1:9">
      <c r="A224" s="61"/>
      <c r="B224" s="64" t="s">
        <v>278</v>
      </c>
      <c r="C224" s="65"/>
      <c r="D224" s="61" t="s">
        <v>269</v>
      </c>
      <c r="E224" s="61">
        <v>1</v>
      </c>
      <c r="F224" s="67">
        <f t="shared" si="17"/>
        <v>752</v>
      </c>
      <c r="G224" s="67">
        <v>752</v>
      </c>
      <c r="H224" s="67"/>
      <c r="I224" s="67"/>
    </row>
    <row r="225" spans="1:9">
      <c r="A225" s="61"/>
      <c r="B225" s="64" t="s">
        <v>279</v>
      </c>
      <c r="C225" s="65"/>
      <c r="D225" s="61" t="s">
        <v>269</v>
      </c>
      <c r="E225" s="61">
        <v>1</v>
      </c>
      <c r="F225" s="67">
        <f t="shared" si="17"/>
        <v>1172</v>
      </c>
      <c r="G225" s="67">
        <v>1172</v>
      </c>
      <c r="H225" s="67"/>
      <c r="I225" s="67"/>
    </row>
    <row r="226" spans="1:9">
      <c r="A226" s="61"/>
      <c r="B226" s="64" t="s">
        <v>280</v>
      </c>
      <c r="C226" s="65"/>
      <c r="D226" s="61" t="s">
        <v>269</v>
      </c>
      <c r="E226" s="61">
        <v>1</v>
      </c>
      <c r="F226" s="67">
        <f t="shared" si="17"/>
        <v>1172</v>
      </c>
      <c r="G226" s="67">
        <v>1172</v>
      </c>
      <c r="H226" s="67"/>
      <c r="I226" s="67"/>
    </row>
    <row r="227" spans="1:9">
      <c r="A227" s="61"/>
      <c r="B227" s="64" t="s">
        <v>281</v>
      </c>
      <c r="C227" s="65"/>
      <c r="D227" s="61" t="s">
        <v>269</v>
      </c>
      <c r="E227" s="61">
        <v>1</v>
      </c>
      <c r="F227" s="67">
        <f t="shared" si="17"/>
        <v>1172</v>
      </c>
      <c r="G227" s="67">
        <v>1172</v>
      </c>
      <c r="H227" s="67"/>
      <c r="I227" s="67"/>
    </row>
    <row r="228" ht="12.75" customHeight="1" spans="1:9">
      <c r="A228" s="61"/>
      <c r="B228" s="64" t="s">
        <v>282</v>
      </c>
      <c r="C228" s="65"/>
      <c r="D228" s="61" t="s">
        <v>269</v>
      </c>
      <c r="E228" s="61">
        <v>1</v>
      </c>
      <c r="F228" s="67">
        <f t="shared" si="17"/>
        <v>1172</v>
      </c>
      <c r="G228" s="67">
        <v>1172</v>
      </c>
      <c r="H228" s="67"/>
      <c r="I228" s="67"/>
    </row>
    <row r="229" ht="48" spans="1:9">
      <c r="A229" s="61" t="s">
        <v>301</v>
      </c>
      <c r="B229" s="89" t="s">
        <v>7</v>
      </c>
      <c r="C229" s="89"/>
      <c r="D229" s="61" t="s">
        <v>302</v>
      </c>
      <c r="E229" s="61">
        <v>1</v>
      </c>
      <c r="F229" s="67">
        <v>50</v>
      </c>
      <c r="G229" s="67"/>
      <c r="H229" s="61"/>
      <c r="I229" s="91" t="s">
        <v>303</v>
      </c>
    </row>
    <row r="230" ht="21" customHeight="1" spans="1:9">
      <c r="A230" s="61" t="s">
        <v>304</v>
      </c>
      <c r="B230" s="69" t="s">
        <v>305</v>
      </c>
      <c r="C230" s="70"/>
      <c r="D230" s="61"/>
      <c r="E230" s="61"/>
      <c r="F230" s="67"/>
      <c r="G230" s="67"/>
      <c r="H230" s="61"/>
      <c r="I230" s="91"/>
    </row>
    <row r="231" ht="21" customHeight="1" spans="1:9">
      <c r="A231" s="61"/>
      <c r="B231" s="69" t="s">
        <v>306</v>
      </c>
      <c r="C231" s="70"/>
      <c r="D231" s="82" t="s">
        <v>127</v>
      </c>
      <c r="E231" s="61">
        <v>1</v>
      </c>
      <c r="F231" s="67">
        <f t="shared" ref="F231:F234" si="18">G231+H231</f>
        <v>562</v>
      </c>
      <c r="G231" s="67">
        <v>171</v>
      </c>
      <c r="H231" s="90">
        <f>355*1.1</f>
        <v>391</v>
      </c>
      <c r="I231" s="91"/>
    </row>
    <row r="232" ht="21" customHeight="1" spans="1:9">
      <c r="A232" s="61"/>
      <c r="B232" s="69" t="s">
        <v>307</v>
      </c>
      <c r="C232" s="70"/>
      <c r="D232" s="82" t="s">
        <v>127</v>
      </c>
      <c r="E232" s="61">
        <v>1</v>
      </c>
      <c r="F232" s="67">
        <f t="shared" si="18"/>
        <v>633</v>
      </c>
      <c r="G232" s="67">
        <v>171</v>
      </c>
      <c r="H232" s="90">
        <f>420*1.1</f>
        <v>462</v>
      </c>
      <c r="I232" s="91"/>
    </row>
    <row r="233" ht="21" customHeight="1" spans="1:9">
      <c r="A233" s="61"/>
      <c r="B233" s="69" t="s">
        <v>308</v>
      </c>
      <c r="C233" s="70"/>
      <c r="D233" s="82" t="s">
        <v>127</v>
      </c>
      <c r="E233" s="61">
        <v>1</v>
      </c>
      <c r="F233" s="67">
        <f t="shared" si="18"/>
        <v>738</v>
      </c>
      <c r="G233" s="67">
        <v>204</v>
      </c>
      <c r="H233" s="90">
        <f>485*1.1</f>
        <v>534</v>
      </c>
      <c r="I233" s="91"/>
    </row>
    <row r="234" ht="21" customHeight="1" spans="1:9">
      <c r="A234" s="61"/>
      <c r="B234" s="69" t="s">
        <v>309</v>
      </c>
      <c r="C234" s="70"/>
      <c r="D234" s="82" t="s">
        <v>127</v>
      </c>
      <c r="E234" s="61">
        <v>1</v>
      </c>
      <c r="F234" s="67">
        <f t="shared" si="18"/>
        <v>970</v>
      </c>
      <c r="G234" s="67">
        <v>255</v>
      </c>
      <c r="H234" s="90">
        <f>650*1.1</f>
        <v>715</v>
      </c>
      <c r="I234" s="91"/>
    </row>
    <row r="235" spans="1:1">
      <c r="A235" s="49" t="s">
        <v>310</v>
      </c>
    </row>
    <row r="236" spans="1:1">
      <c r="A236" s="49" t="s">
        <v>311</v>
      </c>
    </row>
  </sheetData>
  <mergeCells count="144">
    <mergeCell ref="A2:I2"/>
    <mergeCell ref="G3:H3"/>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63:C63"/>
    <mergeCell ref="B96:C96"/>
    <mergeCell ref="B112:C112"/>
    <mergeCell ref="B113:C113"/>
    <mergeCell ref="B114:C114"/>
    <mergeCell ref="B115:C115"/>
    <mergeCell ref="B116:C116"/>
    <mergeCell ref="B117:C117"/>
    <mergeCell ref="B118:C118"/>
    <mergeCell ref="B119:C119"/>
    <mergeCell ref="B120:C120"/>
    <mergeCell ref="B121:C121"/>
    <mergeCell ref="B122:C122"/>
    <mergeCell ref="D122:E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54:C154"/>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203:C203"/>
    <mergeCell ref="B213:C213"/>
    <mergeCell ref="B214:C214"/>
    <mergeCell ref="B215:C215"/>
    <mergeCell ref="B216:C216"/>
    <mergeCell ref="B217:C217"/>
    <mergeCell ref="B218:C218"/>
    <mergeCell ref="B219:C219"/>
    <mergeCell ref="B220:C220"/>
    <mergeCell ref="B221:C221"/>
    <mergeCell ref="B222:C222"/>
    <mergeCell ref="B223:C223"/>
    <mergeCell ref="B224:C224"/>
    <mergeCell ref="B225:C225"/>
    <mergeCell ref="B226:C226"/>
    <mergeCell ref="B227:C227"/>
    <mergeCell ref="B228:C228"/>
    <mergeCell ref="B229:C229"/>
    <mergeCell ref="B230:C230"/>
    <mergeCell ref="B231:C231"/>
    <mergeCell ref="B232:C232"/>
    <mergeCell ref="B233:C233"/>
    <mergeCell ref="B234:C234"/>
    <mergeCell ref="A3:A4"/>
    <mergeCell ref="B24:B27"/>
    <mergeCell ref="B28:B32"/>
    <mergeCell ref="B33:B37"/>
    <mergeCell ref="B38:B42"/>
    <mergeCell ref="B43:B47"/>
    <mergeCell ref="B48:B52"/>
    <mergeCell ref="B53:B57"/>
    <mergeCell ref="B58:B62"/>
    <mergeCell ref="B64:B67"/>
    <mergeCell ref="B68:B71"/>
    <mergeCell ref="B72:B75"/>
    <mergeCell ref="B76:B79"/>
    <mergeCell ref="B80:B83"/>
    <mergeCell ref="B84:B87"/>
    <mergeCell ref="B88:B91"/>
    <mergeCell ref="B92:B95"/>
    <mergeCell ref="B97:B98"/>
    <mergeCell ref="B100:B101"/>
    <mergeCell ref="B102:B111"/>
    <mergeCell ref="B146:B149"/>
    <mergeCell ref="B150:B153"/>
    <mergeCell ref="B155:B158"/>
    <mergeCell ref="B159:B162"/>
    <mergeCell ref="D3:D4"/>
    <mergeCell ref="E3:E4"/>
    <mergeCell ref="F3:F4"/>
    <mergeCell ref="I3:I4"/>
    <mergeCell ref="I6:I13"/>
    <mergeCell ref="I97:I111"/>
    <mergeCell ref="B3:C4"/>
  </mergeCells>
  <pageMargins left="0.707638888888889" right="0.707638888888889" top="0.354166666666667" bottom="0.354166666666667" header="0.313888888888889" footer="0.313888888888889"/>
  <pageSetup paperSize="8" fitToHeight="0" orientation="portrait"/>
  <headerFooter>
    <oddHeader>&amp;R
第&amp;P页共&amp;N页</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F83"/>
  <sheetViews>
    <sheetView workbookViewId="0">
      <selection activeCell="C8" sqref="C8"/>
    </sheetView>
  </sheetViews>
  <sheetFormatPr defaultColWidth="8.875" defaultRowHeight="13.5" outlineLevelCol="5"/>
  <cols>
    <col min="2" max="2" width="32" customWidth="1"/>
    <col min="3" max="3" width="21" customWidth="1"/>
    <col min="5" max="5" width="26.625" customWidth="1"/>
    <col min="6" max="6" width="17.375" customWidth="1"/>
  </cols>
  <sheetData>
    <row r="1" spans="1:1">
      <c r="A1" t="s">
        <v>312</v>
      </c>
    </row>
    <row r="2" ht="20.25" spans="1:6">
      <c r="A2" s="1" t="s">
        <v>313</v>
      </c>
      <c r="B2" s="2"/>
      <c r="C2" s="2"/>
      <c r="D2" s="2"/>
      <c r="E2" s="2"/>
      <c r="F2" s="2"/>
    </row>
    <row r="3" ht="14.25" spans="1:6">
      <c r="A3" s="3"/>
      <c r="B3" s="4"/>
      <c r="C3" s="4"/>
      <c r="D3" s="4"/>
      <c r="E3" s="4"/>
      <c r="F3" s="5"/>
    </row>
    <row r="4" ht="14.25" spans="1:6">
      <c r="A4" s="6" t="s">
        <v>2</v>
      </c>
      <c r="B4" s="7" t="s">
        <v>314</v>
      </c>
      <c r="C4" s="7" t="s">
        <v>315</v>
      </c>
      <c r="D4" s="8" t="s">
        <v>4</v>
      </c>
      <c r="E4" s="8" t="s">
        <v>316</v>
      </c>
      <c r="F4" s="9" t="s">
        <v>147</v>
      </c>
    </row>
    <row r="5" ht="14.25" spans="1:6">
      <c r="A5" s="10">
        <v>1</v>
      </c>
      <c r="B5" s="11" t="s">
        <v>317</v>
      </c>
      <c r="C5" s="12" t="s">
        <v>318</v>
      </c>
      <c r="D5" s="12" t="s">
        <v>91</v>
      </c>
      <c r="E5" s="11">
        <v>9</v>
      </c>
      <c r="F5" s="13"/>
    </row>
    <row r="6" ht="14.25" spans="1:6">
      <c r="A6" s="10">
        <v>2</v>
      </c>
      <c r="B6" s="11" t="s">
        <v>319</v>
      </c>
      <c r="C6" s="12" t="s">
        <v>318</v>
      </c>
      <c r="D6" s="12" t="s">
        <v>34</v>
      </c>
      <c r="E6" s="11">
        <v>1.5</v>
      </c>
      <c r="F6" s="13"/>
    </row>
    <row r="7" ht="14.25" spans="1:6">
      <c r="A7" s="10">
        <v>3</v>
      </c>
      <c r="B7" s="11" t="s">
        <v>320</v>
      </c>
      <c r="C7" s="12" t="s">
        <v>318</v>
      </c>
      <c r="D7" s="12" t="s">
        <v>34</v>
      </c>
      <c r="E7" s="11">
        <v>2</v>
      </c>
      <c r="F7" s="13"/>
    </row>
    <row r="8" ht="14.25" spans="1:6">
      <c r="A8" s="10">
        <v>4</v>
      </c>
      <c r="B8" s="11" t="s">
        <v>321</v>
      </c>
      <c r="C8" s="12" t="s">
        <v>318</v>
      </c>
      <c r="D8" s="12" t="s">
        <v>34</v>
      </c>
      <c r="E8" s="11">
        <v>15</v>
      </c>
      <c r="F8" s="13"/>
    </row>
    <row r="9" ht="14.25" spans="1:6">
      <c r="A9" s="10">
        <v>5</v>
      </c>
      <c r="B9" s="11" t="s">
        <v>322</v>
      </c>
      <c r="C9" s="12" t="s">
        <v>318</v>
      </c>
      <c r="D9" s="12" t="s">
        <v>34</v>
      </c>
      <c r="E9" s="11">
        <v>15</v>
      </c>
      <c r="F9" s="13"/>
    </row>
    <row r="10" ht="14.25" spans="1:6">
      <c r="A10" s="10">
        <v>6</v>
      </c>
      <c r="B10" s="11" t="s">
        <v>323</v>
      </c>
      <c r="C10" s="12" t="s">
        <v>318</v>
      </c>
      <c r="D10" s="12" t="s">
        <v>34</v>
      </c>
      <c r="E10" s="11">
        <v>3</v>
      </c>
      <c r="F10" s="13"/>
    </row>
    <row r="11" ht="14.25" spans="1:6">
      <c r="A11" s="10">
        <v>7</v>
      </c>
      <c r="B11" s="11" t="s">
        <v>324</v>
      </c>
      <c r="C11" s="12" t="s">
        <v>318</v>
      </c>
      <c r="D11" s="12" t="s">
        <v>34</v>
      </c>
      <c r="E11" s="11">
        <v>1</v>
      </c>
      <c r="F11" s="13"/>
    </row>
    <row r="12" ht="16.5" customHeight="1" spans="1:6">
      <c r="A12" s="10">
        <v>8</v>
      </c>
      <c r="B12" s="11" t="s">
        <v>325</v>
      </c>
      <c r="C12" s="12" t="s">
        <v>318</v>
      </c>
      <c r="D12" s="12" t="s">
        <v>34</v>
      </c>
      <c r="E12" s="11">
        <v>11.8</v>
      </c>
      <c r="F12" s="13"/>
    </row>
    <row r="13" ht="14.25" spans="1:6">
      <c r="A13" s="10">
        <v>9</v>
      </c>
      <c r="B13" s="11" t="s">
        <v>326</v>
      </c>
      <c r="C13" s="12" t="s">
        <v>318</v>
      </c>
      <c r="D13" s="12" t="s">
        <v>34</v>
      </c>
      <c r="E13" s="11">
        <v>12</v>
      </c>
      <c r="F13" s="13"/>
    </row>
    <row r="14" ht="14.25" spans="1:6">
      <c r="A14" s="10">
        <v>10</v>
      </c>
      <c r="B14" s="11" t="s">
        <v>327</v>
      </c>
      <c r="C14" s="12" t="s">
        <v>318</v>
      </c>
      <c r="D14" s="12" t="s">
        <v>34</v>
      </c>
      <c r="E14" s="11">
        <v>12.5</v>
      </c>
      <c r="F14" s="13"/>
    </row>
    <row r="15" ht="14.25" spans="1:6">
      <c r="A15" s="10">
        <v>11</v>
      </c>
      <c r="B15" s="11" t="s">
        <v>328</v>
      </c>
      <c r="C15" s="12" t="s">
        <v>329</v>
      </c>
      <c r="D15" s="12" t="s">
        <v>34</v>
      </c>
      <c r="E15" s="11">
        <v>12</v>
      </c>
      <c r="F15" s="13"/>
    </row>
    <row r="16" ht="14.25" spans="1:6">
      <c r="A16" s="10">
        <v>12</v>
      </c>
      <c r="B16" s="11" t="s">
        <v>330</v>
      </c>
      <c r="C16" s="12" t="s">
        <v>329</v>
      </c>
      <c r="D16" s="12" t="s">
        <v>34</v>
      </c>
      <c r="E16" s="11">
        <v>12.8</v>
      </c>
      <c r="F16" s="13"/>
    </row>
    <row r="17" ht="14.25" spans="1:6">
      <c r="A17" s="10">
        <v>13</v>
      </c>
      <c r="B17" s="11" t="s">
        <v>331</v>
      </c>
      <c r="C17" s="12" t="s">
        <v>329</v>
      </c>
      <c r="D17" s="12" t="s">
        <v>34</v>
      </c>
      <c r="E17" s="11">
        <v>13.5</v>
      </c>
      <c r="F17" s="13"/>
    </row>
    <row r="18" ht="14.25" spans="1:6">
      <c r="A18" s="10">
        <v>14</v>
      </c>
      <c r="B18" s="11" t="s">
        <v>332</v>
      </c>
      <c r="C18" s="12" t="s">
        <v>333</v>
      </c>
      <c r="D18" s="12" t="s">
        <v>34</v>
      </c>
      <c r="E18" s="11">
        <v>26</v>
      </c>
      <c r="F18" s="13"/>
    </row>
    <row r="19" ht="14.25" spans="1:6">
      <c r="A19" s="10">
        <v>15</v>
      </c>
      <c r="B19" s="14" t="s">
        <v>334</v>
      </c>
      <c r="C19" s="12" t="s">
        <v>335</v>
      </c>
      <c r="D19" s="12" t="s">
        <v>115</v>
      </c>
      <c r="E19" s="11">
        <v>12</v>
      </c>
      <c r="F19" s="13"/>
    </row>
    <row r="20" ht="14.25" spans="1:6">
      <c r="A20" s="10">
        <v>16</v>
      </c>
      <c r="B20" s="15"/>
      <c r="C20" s="12" t="s">
        <v>336</v>
      </c>
      <c r="D20" s="12" t="s">
        <v>115</v>
      </c>
      <c r="E20" s="11">
        <v>15</v>
      </c>
      <c r="F20" s="13"/>
    </row>
    <row r="21" ht="14.25" spans="1:6">
      <c r="A21" s="10">
        <v>17</v>
      </c>
      <c r="B21" s="15"/>
      <c r="C21" s="12" t="s">
        <v>337</v>
      </c>
      <c r="D21" s="12" t="s">
        <v>115</v>
      </c>
      <c r="E21" s="11">
        <v>18</v>
      </c>
      <c r="F21" s="13"/>
    </row>
    <row r="22" ht="14.25" spans="1:6">
      <c r="A22" s="10">
        <v>18</v>
      </c>
      <c r="B22" s="15"/>
      <c r="C22" s="12" t="s">
        <v>338</v>
      </c>
      <c r="D22" s="12" t="s">
        <v>115</v>
      </c>
      <c r="E22" s="11">
        <v>20</v>
      </c>
      <c r="F22" s="13"/>
    </row>
    <row r="23" ht="14.25" spans="1:6">
      <c r="A23" s="10">
        <v>19</v>
      </c>
      <c r="B23" s="15"/>
      <c r="C23" s="12" t="s">
        <v>339</v>
      </c>
      <c r="D23" s="12" t="s">
        <v>115</v>
      </c>
      <c r="E23" s="11">
        <v>24</v>
      </c>
      <c r="F23" s="13"/>
    </row>
    <row r="24" ht="14.25" spans="1:6">
      <c r="A24" s="10">
        <v>20</v>
      </c>
      <c r="B24" s="15"/>
      <c r="C24" s="12" t="s">
        <v>340</v>
      </c>
      <c r="D24" s="12" t="s">
        <v>115</v>
      </c>
      <c r="E24" s="11">
        <v>30</v>
      </c>
      <c r="F24" s="13"/>
    </row>
    <row r="25" ht="14.25" spans="1:6">
      <c r="A25" s="10">
        <v>21</v>
      </c>
      <c r="B25" s="10"/>
      <c r="C25" s="12" t="s">
        <v>341</v>
      </c>
      <c r="D25" s="12" t="s">
        <v>115</v>
      </c>
      <c r="E25" s="11">
        <v>35</v>
      </c>
      <c r="F25" s="13"/>
    </row>
    <row r="26" ht="14.1" customHeight="1" spans="1:6">
      <c r="A26" s="10">
        <v>22</v>
      </c>
      <c r="B26" s="11" t="s">
        <v>334</v>
      </c>
      <c r="C26" s="12" t="s">
        <v>342</v>
      </c>
      <c r="D26" s="12" t="s">
        <v>91</v>
      </c>
      <c r="E26" s="11">
        <v>40</v>
      </c>
      <c r="F26" s="13"/>
    </row>
    <row r="27" ht="14.25" spans="1:6">
      <c r="A27" s="10">
        <v>23</v>
      </c>
      <c r="B27" s="11" t="s">
        <v>343</v>
      </c>
      <c r="C27" s="12" t="s">
        <v>342</v>
      </c>
      <c r="D27" s="12" t="s">
        <v>127</v>
      </c>
      <c r="E27" s="11">
        <v>30</v>
      </c>
      <c r="F27" s="13"/>
    </row>
    <row r="28" ht="14.25" spans="1:6">
      <c r="A28" s="10">
        <v>24</v>
      </c>
      <c r="B28" s="11" t="s">
        <v>343</v>
      </c>
      <c r="C28" s="12" t="s">
        <v>318</v>
      </c>
      <c r="D28" s="12" t="s">
        <v>127</v>
      </c>
      <c r="E28" s="11">
        <v>40</v>
      </c>
      <c r="F28" s="13"/>
    </row>
    <row r="29" ht="14.25" spans="1:6">
      <c r="A29" s="10">
        <v>25</v>
      </c>
      <c r="B29" s="11" t="s">
        <v>344</v>
      </c>
      <c r="C29" s="12" t="s">
        <v>342</v>
      </c>
      <c r="D29" s="12" t="s">
        <v>127</v>
      </c>
      <c r="E29" s="11">
        <v>8</v>
      </c>
      <c r="F29" s="13"/>
    </row>
    <row r="30" ht="14.25" spans="1:6">
      <c r="A30" s="10">
        <v>26</v>
      </c>
      <c r="B30" s="11" t="s">
        <v>345</v>
      </c>
      <c r="C30" s="12" t="s">
        <v>342</v>
      </c>
      <c r="D30" s="12" t="s">
        <v>127</v>
      </c>
      <c r="E30" s="11">
        <v>12.5</v>
      </c>
      <c r="F30" s="13"/>
    </row>
    <row r="31" ht="14.25" spans="1:6">
      <c r="A31" s="10">
        <v>27</v>
      </c>
      <c r="B31" s="11" t="s">
        <v>346</v>
      </c>
      <c r="C31" s="12" t="s">
        <v>347</v>
      </c>
      <c r="D31" s="12" t="s">
        <v>127</v>
      </c>
      <c r="E31" s="11">
        <v>8</v>
      </c>
      <c r="F31" s="13"/>
    </row>
    <row r="32" ht="14.25" spans="1:6">
      <c r="A32" s="10">
        <v>28</v>
      </c>
      <c r="B32" s="11" t="s">
        <v>348</v>
      </c>
      <c r="C32" s="12" t="s">
        <v>349</v>
      </c>
      <c r="D32" s="12" t="s">
        <v>127</v>
      </c>
      <c r="E32" s="11">
        <v>8</v>
      </c>
      <c r="F32" s="13"/>
    </row>
    <row r="33" ht="14.25" spans="1:6">
      <c r="A33" s="10">
        <v>29</v>
      </c>
      <c r="B33" s="11" t="s">
        <v>348</v>
      </c>
      <c r="C33" s="12" t="s">
        <v>347</v>
      </c>
      <c r="D33" s="12" t="s">
        <v>127</v>
      </c>
      <c r="E33" s="11">
        <v>8</v>
      </c>
      <c r="F33" s="13"/>
    </row>
    <row r="34" ht="14.25" spans="1:6">
      <c r="A34" s="16" t="s">
        <v>350</v>
      </c>
      <c r="B34" s="17"/>
      <c r="C34" s="17"/>
      <c r="D34" s="17"/>
      <c r="E34" s="17"/>
      <c r="F34" s="18"/>
    </row>
    <row r="35" ht="14.25" spans="1:6">
      <c r="A35" s="19">
        <v>1</v>
      </c>
      <c r="B35" s="20" t="s">
        <v>351</v>
      </c>
      <c r="C35" s="21" t="s">
        <v>341</v>
      </c>
      <c r="D35" s="21" t="s">
        <v>115</v>
      </c>
      <c r="E35" s="22">
        <v>78</v>
      </c>
      <c r="F35" s="23" t="s">
        <v>352</v>
      </c>
    </row>
    <row r="36" ht="14.25" spans="1:6">
      <c r="A36" s="19">
        <v>2</v>
      </c>
      <c r="B36" s="20"/>
      <c r="C36" s="21" t="s">
        <v>353</v>
      </c>
      <c r="D36" s="21" t="s">
        <v>115</v>
      </c>
      <c r="E36" s="22">
        <v>88</v>
      </c>
      <c r="F36" s="24"/>
    </row>
    <row r="37" ht="14.25" spans="1:6">
      <c r="A37" s="19">
        <v>3</v>
      </c>
      <c r="B37" s="20"/>
      <c r="C37" s="21" t="s">
        <v>354</v>
      </c>
      <c r="D37" s="21" t="s">
        <v>91</v>
      </c>
      <c r="E37" s="25">
        <v>10</v>
      </c>
      <c r="F37" s="26"/>
    </row>
    <row r="38" ht="14.25" spans="1:6">
      <c r="A38" s="27">
        <v>4</v>
      </c>
      <c r="B38" s="28" t="s">
        <v>355</v>
      </c>
      <c r="C38" s="12" t="s">
        <v>342</v>
      </c>
      <c r="D38" s="21" t="s">
        <v>34</v>
      </c>
      <c r="E38" s="29">
        <v>15</v>
      </c>
      <c r="F38" s="30"/>
    </row>
    <row r="39" ht="14.25" spans="1:6">
      <c r="A39" s="19">
        <v>5</v>
      </c>
      <c r="B39" s="12" t="s">
        <v>356</v>
      </c>
      <c r="C39" s="12" t="s">
        <v>342</v>
      </c>
      <c r="D39" s="11" t="s">
        <v>127</v>
      </c>
      <c r="E39" s="11">
        <v>50</v>
      </c>
      <c r="F39" s="13"/>
    </row>
    <row r="40" ht="14.25" spans="1:6">
      <c r="A40" s="19">
        <v>6</v>
      </c>
      <c r="B40" s="31" t="s">
        <v>357</v>
      </c>
      <c r="C40" s="12" t="s">
        <v>342</v>
      </c>
      <c r="D40" s="11" t="s">
        <v>127</v>
      </c>
      <c r="E40" s="11">
        <v>35</v>
      </c>
      <c r="F40" s="13"/>
    </row>
    <row r="41" ht="14.25" spans="1:6">
      <c r="A41" s="19">
        <v>7</v>
      </c>
      <c r="B41" s="12" t="s">
        <v>358</v>
      </c>
      <c r="C41" s="12" t="s">
        <v>342</v>
      </c>
      <c r="D41" s="11" t="s">
        <v>127</v>
      </c>
      <c r="E41" s="11">
        <v>38</v>
      </c>
      <c r="F41" s="13"/>
    </row>
    <row r="42" ht="14.25" spans="1:6">
      <c r="A42" s="16" t="s">
        <v>359</v>
      </c>
      <c r="B42" s="17"/>
      <c r="C42" s="17"/>
      <c r="D42" s="17"/>
      <c r="E42" s="17"/>
      <c r="F42" s="18"/>
    </row>
    <row r="43" ht="14.25" spans="1:6">
      <c r="A43" s="10">
        <v>1</v>
      </c>
      <c r="B43" s="14" t="s">
        <v>360</v>
      </c>
      <c r="C43" s="12" t="s">
        <v>361</v>
      </c>
      <c r="D43" s="12" t="s">
        <v>115</v>
      </c>
      <c r="E43" s="11">
        <v>13</v>
      </c>
      <c r="F43" s="13"/>
    </row>
    <row r="44" ht="14.25" spans="1:6">
      <c r="A44" s="10">
        <v>2</v>
      </c>
      <c r="B44" s="15"/>
      <c r="C44" s="12" t="s">
        <v>362</v>
      </c>
      <c r="D44" s="12" t="s">
        <v>115</v>
      </c>
      <c r="E44" s="11">
        <v>15</v>
      </c>
      <c r="F44" s="13"/>
    </row>
    <row r="45" ht="14.25" spans="1:6">
      <c r="A45" s="10">
        <v>3</v>
      </c>
      <c r="B45" s="15"/>
      <c r="C45" s="12" t="s">
        <v>363</v>
      </c>
      <c r="D45" s="12" t="s">
        <v>115</v>
      </c>
      <c r="E45" s="11">
        <v>20</v>
      </c>
      <c r="F45" s="13"/>
    </row>
    <row r="46" ht="14.25" spans="1:6">
      <c r="A46" s="10">
        <v>4</v>
      </c>
      <c r="B46" s="15"/>
      <c r="C46" s="12" t="s">
        <v>364</v>
      </c>
      <c r="D46" s="12" t="s">
        <v>115</v>
      </c>
      <c r="E46" s="11">
        <v>15</v>
      </c>
      <c r="F46" s="13"/>
    </row>
    <row r="47" ht="14.25" spans="1:6">
      <c r="A47" s="10">
        <v>5</v>
      </c>
      <c r="B47" s="15"/>
      <c r="C47" s="12" t="s">
        <v>365</v>
      </c>
      <c r="D47" s="12" t="s">
        <v>115</v>
      </c>
      <c r="E47" s="11">
        <v>18</v>
      </c>
      <c r="F47" s="13"/>
    </row>
    <row r="48" ht="14.25" spans="1:6">
      <c r="A48" s="10">
        <v>6</v>
      </c>
      <c r="B48" s="15"/>
      <c r="C48" s="12" t="s">
        <v>366</v>
      </c>
      <c r="D48" s="12" t="s">
        <v>115</v>
      </c>
      <c r="E48" s="11">
        <v>25</v>
      </c>
      <c r="F48" s="13"/>
    </row>
    <row r="49" ht="14.25" spans="1:6">
      <c r="A49" s="10">
        <v>7</v>
      </c>
      <c r="B49" s="15"/>
      <c r="C49" s="12" t="s">
        <v>367</v>
      </c>
      <c r="D49" s="12" t="s">
        <v>115</v>
      </c>
      <c r="E49" s="11">
        <v>25</v>
      </c>
      <c r="F49" s="13"/>
    </row>
    <row r="50" ht="14.25" spans="1:6">
      <c r="A50" s="10">
        <v>8</v>
      </c>
      <c r="B50" s="15"/>
      <c r="C50" s="12" t="s">
        <v>368</v>
      </c>
      <c r="D50" s="12" t="s">
        <v>115</v>
      </c>
      <c r="E50" s="11">
        <v>25</v>
      </c>
      <c r="F50" s="13"/>
    </row>
    <row r="51" ht="14.25" spans="1:6">
      <c r="A51" s="10">
        <v>9</v>
      </c>
      <c r="B51" s="10"/>
      <c r="C51" s="12" t="s">
        <v>369</v>
      </c>
      <c r="D51" s="12" t="s">
        <v>115</v>
      </c>
      <c r="E51" s="32">
        <v>35</v>
      </c>
      <c r="F51" s="13"/>
    </row>
    <row r="52" ht="14.25" spans="1:6">
      <c r="A52" s="10">
        <v>10</v>
      </c>
      <c r="B52" s="14" t="s">
        <v>370</v>
      </c>
      <c r="C52" s="12" t="s">
        <v>371</v>
      </c>
      <c r="D52" s="12" t="s">
        <v>34</v>
      </c>
      <c r="E52" s="11">
        <v>20</v>
      </c>
      <c r="F52" s="13"/>
    </row>
    <row r="53" ht="14.25" spans="1:6">
      <c r="A53" s="10">
        <v>11</v>
      </c>
      <c r="B53" s="15"/>
      <c r="C53" s="12" t="s">
        <v>372</v>
      </c>
      <c r="D53" s="12" t="s">
        <v>34</v>
      </c>
      <c r="E53" s="11">
        <v>25</v>
      </c>
      <c r="F53" s="13"/>
    </row>
    <row r="54" ht="14.25" spans="1:6">
      <c r="A54" s="10">
        <v>12</v>
      </c>
      <c r="B54" s="10"/>
      <c r="C54" s="12" t="s">
        <v>373</v>
      </c>
      <c r="D54" s="12" t="s">
        <v>34</v>
      </c>
      <c r="E54" s="11">
        <v>40</v>
      </c>
      <c r="F54" s="13"/>
    </row>
    <row r="55" ht="14.25" spans="1:6">
      <c r="A55" s="10">
        <v>13</v>
      </c>
      <c r="B55" s="33" t="s">
        <v>374</v>
      </c>
      <c r="C55" s="12" t="s">
        <v>375</v>
      </c>
      <c r="D55" s="12" t="s">
        <v>115</v>
      </c>
      <c r="E55" s="11">
        <v>35</v>
      </c>
      <c r="F55" s="13"/>
    </row>
    <row r="56" ht="14.25" spans="1:6">
      <c r="A56" s="10">
        <v>14</v>
      </c>
      <c r="B56" s="34"/>
      <c r="C56" s="12" t="s">
        <v>376</v>
      </c>
      <c r="D56" s="12" t="s">
        <v>115</v>
      </c>
      <c r="E56" s="11">
        <v>45</v>
      </c>
      <c r="F56" s="13"/>
    </row>
    <row r="57" ht="14.25" spans="1:6">
      <c r="A57" s="10">
        <v>15</v>
      </c>
      <c r="B57" s="35"/>
      <c r="C57" s="12" t="s">
        <v>377</v>
      </c>
      <c r="D57" s="12" t="s">
        <v>115</v>
      </c>
      <c r="E57" s="11">
        <v>60</v>
      </c>
      <c r="F57" s="13"/>
    </row>
    <row r="58" ht="17.45" customHeight="1" spans="1:6">
      <c r="A58" s="10">
        <v>16</v>
      </c>
      <c r="B58" s="11" t="s">
        <v>378</v>
      </c>
      <c r="C58" s="12" t="s">
        <v>379</v>
      </c>
      <c r="D58" s="12" t="s">
        <v>34</v>
      </c>
      <c r="E58" s="11">
        <v>50</v>
      </c>
      <c r="F58" s="13"/>
    </row>
    <row r="59" ht="18.6" customHeight="1" spans="1:6">
      <c r="A59" s="10">
        <v>17</v>
      </c>
      <c r="B59" s="11" t="s">
        <v>380</v>
      </c>
      <c r="C59" s="12" t="s">
        <v>381</v>
      </c>
      <c r="D59" s="12" t="s">
        <v>34</v>
      </c>
      <c r="E59" s="11">
        <v>10</v>
      </c>
      <c r="F59" s="13"/>
    </row>
    <row r="60" ht="14.25" spans="1:6">
      <c r="A60" s="10">
        <v>18</v>
      </c>
      <c r="B60" s="33" t="s">
        <v>382</v>
      </c>
      <c r="C60" s="12" t="s">
        <v>381</v>
      </c>
      <c r="D60" s="14" t="s">
        <v>34</v>
      </c>
      <c r="E60" s="11">
        <v>20</v>
      </c>
      <c r="F60" s="13"/>
    </row>
    <row r="61" ht="14.25" spans="1:6">
      <c r="A61" s="10">
        <v>19</v>
      </c>
      <c r="B61" s="35"/>
      <c r="C61" s="12" t="s">
        <v>383</v>
      </c>
      <c r="D61" s="10"/>
      <c r="E61" s="11">
        <v>40</v>
      </c>
      <c r="F61" s="13"/>
    </row>
    <row r="62" ht="14.25" spans="1:6">
      <c r="A62" s="16" t="s">
        <v>384</v>
      </c>
      <c r="B62" s="17"/>
      <c r="C62" s="17"/>
      <c r="D62" s="17"/>
      <c r="E62" s="18"/>
      <c r="F62" s="13"/>
    </row>
    <row r="63" ht="14.25" spans="1:6">
      <c r="A63" s="10">
        <v>1</v>
      </c>
      <c r="B63" s="21" t="s">
        <v>385</v>
      </c>
      <c r="C63" s="36" t="s">
        <v>386</v>
      </c>
      <c r="D63" s="36" t="s">
        <v>34</v>
      </c>
      <c r="E63" s="37">
        <v>60</v>
      </c>
      <c r="F63" s="13"/>
    </row>
    <row r="64" ht="14.25" spans="1:6">
      <c r="A64" s="10">
        <v>2</v>
      </c>
      <c r="B64" s="36" t="s">
        <v>387</v>
      </c>
      <c r="C64" s="36" t="s">
        <v>388</v>
      </c>
      <c r="D64" s="36" t="s">
        <v>34</v>
      </c>
      <c r="E64" s="36">
        <v>2</v>
      </c>
      <c r="F64" s="13"/>
    </row>
    <row r="65" ht="14.25" spans="1:6">
      <c r="A65" s="10">
        <v>3</v>
      </c>
      <c r="B65" s="38" t="s">
        <v>389</v>
      </c>
      <c r="C65" s="36" t="s">
        <v>390</v>
      </c>
      <c r="D65" s="36" t="s">
        <v>34</v>
      </c>
      <c r="E65" s="36">
        <v>120</v>
      </c>
      <c r="F65" s="13"/>
    </row>
    <row r="66" ht="14.25" spans="1:6">
      <c r="A66" s="10">
        <v>4</v>
      </c>
      <c r="B66" s="39"/>
      <c r="C66" s="36" t="s">
        <v>391</v>
      </c>
      <c r="D66" s="36" t="s">
        <v>34</v>
      </c>
      <c r="E66" s="36">
        <v>150</v>
      </c>
      <c r="F66" s="13"/>
    </row>
    <row r="67" ht="14.25" spans="1:6">
      <c r="A67" s="10">
        <v>5</v>
      </c>
      <c r="B67" s="40"/>
      <c r="C67" s="36" t="s">
        <v>392</v>
      </c>
      <c r="D67" s="36" t="s">
        <v>34</v>
      </c>
      <c r="E67" s="36">
        <v>40</v>
      </c>
      <c r="F67" s="13"/>
    </row>
    <row r="68" ht="14.25" spans="1:6">
      <c r="A68" s="10">
        <v>6</v>
      </c>
      <c r="B68" s="36" t="s">
        <v>393</v>
      </c>
      <c r="C68" s="36" t="s">
        <v>394</v>
      </c>
      <c r="D68" s="36" t="s">
        <v>115</v>
      </c>
      <c r="E68" s="36">
        <v>30</v>
      </c>
      <c r="F68" s="13"/>
    </row>
    <row r="69" ht="14.25" spans="1:6">
      <c r="A69" s="41" t="s">
        <v>395</v>
      </c>
      <c r="B69" s="42"/>
      <c r="C69" s="42"/>
      <c r="D69" s="42"/>
      <c r="E69" s="42"/>
      <c r="F69" s="42"/>
    </row>
    <row r="70" ht="14.25" spans="1:6">
      <c r="A70" s="40">
        <v>1</v>
      </c>
      <c r="B70" s="9" t="s">
        <v>396</v>
      </c>
      <c r="C70" s="9" t="s">
        <v>397</v>
      </c>
      <c r="D70" s="9" t="s">
        <v>34</v>
      </c>
      <c r="E70" s="43" t="s">
        <v>398</v>
      </c>
      <c r="F70" s="43"/>
    </row>
    <row r="71" ht="14.25" spans="1:6">
      <c r="A71" s="40">
        <v>2</v>
      </c>
      <c r="B71" s="23" t="s">
        <v>399</v>
      </c>
      <c r="C71" s="9" t="s">
        <v>397</v>
      </c>
      <c r="D71" s="9" t="s">
        <v>34</v>
      </c>
      <c r="E71" s="44"/>
      <c r="F71" s="44"/>
    </row>
    <row r="72" ht="14.25" spans="1:6">
      <c r="A72" s="40">
        <v>3</v>
      </c>
      <c r="B72" s="45"/>
      <c r="C72" s="9" t="s">
        <v>400</v>
      </c>
      <c r="D72" s="9" t="s">
        <v>34</v>
      </c>
      <c r="E72" s="9" t="s">
        <v>401</v>
      </c>
      <c r="F72" s="13"/>
    </row>
    <row r="73" ht="14.25" spans="1:6">
      <c r="A73" s="40">
        <v>4</v>
      </c>
      <c r="B73" s="9" t="s">
        <v>402</v>
      </c>
      <c r="C73" s="9" t="s">
        <v>397</v>
      </c>
      <c r="D73" s="9" t="s">
        <v>34</v>
      </c>
      <c r="E73" s="9">
        <v>20</v>
      </c>
      <c r="F73" s="13"/>
    </row>
    <row r="74" ht="14.25" spans="1:6">
      <c r="A74" s="40">
        <v>5</v>
      </c>
      <c r="B74" s="9" t="s">
        <v>403</v>
      </c>
      <c r="C74" s="9" t="s">
        <v>397</v>
      </c>
      <c r="D74" s="9" t="s">
        <v>34</v>
      </c>
      <c r="E74" s="9">
        <v>40</v>
      </c>
      <c r="F74" s="13"/>
    </row>
    <row r="75" ht="14.25" spans="1:6">
      <c r="A75" s="40">
        <v>6</v>
      </c>
      <c r="B75" s="9"/>
      <c r="C75" s="9"/>
      <c r="D75" s="9"/>
      <c r="E75" s="9"/>
      <c r="F75" s="13"/>
    </row>
    <row r="76" ht="14.25" spans="1:6">
      <c r="A76" s="40">
        <v>7</v>
      </c>
      <c r="B76" s="9" t="s">
        <v>404</v>
      </c>
      <c r="C76" s="9" t="s">
        <v>405</v>
      </c>
      <c r="D76" s="9" t="s">
        <v>34</v>
      </c>
      <c r="E76" s="9">
        <v>10</v>
      </c>
      <c r="F76" s="13"/>
    </row>
    <row r="77" ht="14.25" spans="1:6">
      <c r="A77" s="40">
        <v>8</v>
      </c>
      <c r="B77" s="9" t="s">
        <v>406</v>
      </c>
      <c r="C77" s="9" t="s">
        <v>407</v>
      </c>
      <c r="D77" s="9" t="s">
        <v>34</v>
      </c>
      <c r="E77" s="9">
        <v>10</v>
      </c>
      <c r="F77" s="13"/>
    </row>
    <row r="78" ht="14.25" spans="1:6">
      <c r="A78" s="40">
        <v>9</v>
      </c>
      <c r="B78" s="9"/>
      <c r="C78" s="9"/>
      <c r="D78" s="9"/>
      <c r="E78" s="9"/>
      <c r="F78" s="13"/>
    </row>
    <row r="79" ht="17.45" customHeight="1" spans="1:6">
      <c r="A79" s="40">
        <v>10</v>
      </c>
      <c r="B79" s="31" t="s">
        <v>408</v>
      </c>
      <c r="C79" s="46"/>
      <c r="D79" s="31" t="s">
        <v>34</v>
      </c>
      <c r="E79" s="31">
        <v>130</v>
      </c>
      <c r="F79" s="13"/>
    </row>
    <row r="80" ht="14.25" spans="1:6">
      <c r="A80" s="40">
        <v>11</v>
      </c>
      <c r="B80" s="23" t="s">
        <v>409</v>
      </c>
      <c r="C80" s="23"/>
      <c r="D80" s="23" t="s">
        <v>34</v>
      </c>
      <c r="E80" s="23">
        <v>30</v>
      </c>
      <c r="F80" s="47" t="s">
        <v>410</v>
      </c>
    </row>
    <row r="81" ht="14.25" spans="1:6">
      <c r="A81" s="40"/>
      <c r="B81" s="45"/>
      <c r="C81" s="45"/>
      <c r="D81" s="45"/>
      <c r="E81" s="45"/>
      <c r="F81" s="9" t="s">
        <v>411</v>
      </c>
    </row>
    <row r="82" ht="14.25" spans="1:6">
      <c r="A82" s="40">
        <v>13</v>
      </c>
      <c r="B82" s="31" t="s">
        <v>412</v>
      </c>
      <c r="C82" s="46"/>
      <c r="D82" s="31" t="s">
        <v>16</v>
      </c>
      <c r="E82" s="31">
        <v>30</v>
      </c>
      <c r="F82" s="13"/>
    </row>
    <row r="83" spans="1:1">
      <c r="A83" s="48"/>
    </row>
  </sheetData>
  <mergeCells count="22">
    <mergeCell ref="A2:F2"/>
    <mergeCell ref="A3:F3"/>
    <mergeCell ref="A34:F34"/>
    <mergeCell ref="A42:F42"/>
    <mergeCell ref="A62:E62"/>
    <mergeCell ref="A69:F69"/>
    <mergeCell ref="B19:B25"/>
    <mergeCell ref="B35:B37"/>
    <mergeCell ref="B43:B51"/>
    <mergeCell ref="B52:B54"/>
    <mergeCell ref="B55:B57"/>
    <mergeCell ref="B60:B61"/>
    <mergeCell ref="B65:B67"/>
    <mergeCell ref="B71:B72"/>
    <mergeCell ref="B80:B81"/>
    <mergeCell ref="C80:C81"/>
    <mergeCell ref="D60:D61"/>
    <mergeCell ref="D80:D81"/>
    <mergeCell ref="E70:E71"/>
    <mergeCell ref="E80:E81"/>
    <mergeCell ref="F35:F36"/>
    <mergeCell ref="F70:F71"/>
  </mergeCells>
  <pageMargins left="0.75" right="0.75" top="1" bottom="1" header="0.5" footer="0.5"/>
  <pageSetup paperSize="8"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居民户室内燃气拆改工程项目价格表（新）</vt:lpstr>
      <vt:lpstr>居民户分部分项工程量清单计价表（新）</vt:lpstr>
      <vt:lpstr>燃气具安装辅材价格表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戚蓉</cp:lastModifiedBy>
  <dcterms:created xsi:type="dcterms:W3CDTF">2011-07-14T02:49:00Z</dcterms:created>
  <cp:lastPrinted>2013-05-02T05:00:00Z</cp:lastPrinted>
  <dcterms:modified xsi:type="dcterms:W3CDTF">2022-02-22T09:26:46Z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DBA4ACA17E4C43C697686918296181DD</vt:lpwstr>
  </property>
</Properties>
</file>