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95" activeTab="1"/>
  </bookViews>
  <sheets>
    <sheet name="2016年初预算数" sheetId="1" r:id="rId1"/>
    <sheet name="预算与支出对比表" sheetId="2" r:id="rId2"/>
  </sheets>
  <calcPr calcId="144525"/>
</workbook>
</file>

<file path=xl/sharedStrings.xml><?xml version="1.0" encoding="utf-8"?>
<sst xmlns="http://schemas.openxmlformats.org/spreadsheetml/2006/main" count="25">
  <si>
    <t>2016年预算数</t>
  </si>
  <si>
    <t>支出类别名称</t>
  </si>
  <si>
    <t>水务局</t>
  </si>
  <si>
    <t>水派</t>
  </si>
  <si>
    <t>水保</t>
  </si>
  <si>
    <t>水政</t>
  </si>
  <si>
    <t>防办</t>
  </si>
  <si>
    <t>节水办</t>
  </si>
  <si>
    <t>渔政站</t>
  </si>
  <si>
    <t>水管站</t>
  </si>
  <si>
    <t>质监站</t>
  </si>
  <si>
    <t>公用经费</t>
  </si>
  <si>
    <t>交通费（汽车、船只）</t>
  </si>
  <si>
    <t>差旅费</t>
  </si>
  <si>
    <t>公务接待费</t>
  </si>
  <si>
    <t>合计</t>
  </si>
  <si>
    <t>截止10月25日各财政拨款单位公用经费支出对比表</t>
  </si>
  <si>
    <t>预算</t>
  </si>
  <si>
    <t>截止10.25实际发生数</t>
  </si>
  <si>
    <t>截止9.30实际发生数</t>
  </si>
  <si>
    <t>截止9.31实际发生数</t>
  </si>
  <si>
    <t>公用经费、差旅费</t>
  </si>
  <si>
    <t>说明：1.本表中公用经费不包含单位所有办公费用支出，如：10月份核定缴纳的残疾人保障金尚未入账，未统计</t>
  </si>
  <si>
    <t xml:space="preserve">     2.水务局、水保、水政的实际公用经费支出数只包含会议费、培训费，不含其他办公费用支出</t>
  </si>
  <si>
    <t xml:space="preserve">     3.防办、节水办、水管站、质监站10月份账单尚未入账，因此本表中实际发生数截止至9月30日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</si>
</sst>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7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5" tint="-0.5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wrapText="1"/>
    </xf>
    <xf numFmtId="176" fontId="0" fillId="0" borderId="0" xfId="0" applyNumberFormat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A1" sqref="$A1:$XFD1048576"/>
    </sheetView>
  </sheetViews>
  <sheetFormatPr defaultColWidth="8" defaultRowHeight="22.5" customHeight="1"/>
  <cols>
    <col min="1" max="1" width="20.375" style="1" customWidth="1"/>
    <col min="2" max="2" width="12.375" style="1" customWidth="1"/>
    <col min="3" max="8" width="9.25" style="1"/>
    <col min="9" max="9" width="10.125" style="1"/>
    <col min="10" max="16345" width="8" style="1"/>
  </cols>
  <sheetData>
    <row r="1" s="1" customFormat="1" ht="6" customHeight="1"/>
    <row r="2" s="1" customFormat="1" ht="33" customHeight="1" spans="1:2">
      <c r="A2" s="18"/>
      <c r="B2" s="18"/>
    </row>
    <row r="3" s="1" customFormat="1" ht="20.1" customHeight="1" spans="1:10">
      <c r="A3" s="19"/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="1" customFormat="1" ht="29.1" customHeight="1" spans="1:10">
      <c r="A4" s="20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</row>
    <row r="5" s="1" customFormat="1" customHeight="1" spans="1:10">
      <c r="A5" s="21" t="s">
        <v>11</v>
      </c>
      <c r="B5" s="22">
        <v>44000</v>
      </c>
      <c r="C5" s="22">
        <v>4000</v>
      </c>
      <c r="D5" s="22">
        <v>22000</v>
      </c>
      <c r="E5" s="22">
        <v>16000</v>
      </c>
      <c r="F5" s="22">
        <v>12000</v>
      </c>
      <c r="G5" s="22">
        <v>8000</v>
      </c>
      <c r="H5" s="22">
        <v>18000</v>
      </c>
      <c r="I5" s="22">
        <v>180000</v>
      </c>
      <c r="J5" s="21">
        <v>32000</v>
      </c>
    </row>
    <row r="6" s="1" customFormat="1" customHeight="1" spans="1:10">
      <c r="A6" s="21" t="s">
        <v>12</v>
      </c>
      <c r="B6" s="22">
        <v>45000</v>
      </c>
      <c r="C6" s="22">
        <v>15000</v>
      </c>
      <c r="D6" s="22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</row>
    <row r="7" s="1" customFormat="1" customHeight="1" spans="1:10">
      <c r="A7" s="21" t="s">
        <v>13</v>
      </c>
      <c r="B7" s="22">
        <v>11000</v>
      </c>
      <c r="C7" s="22">
        <v>1000</v>
      </c>
      <c r="D7" s="22">
        <v>5500</v>
      </c>
      <c r="E7" s="22">
        <v>4000</v>
      </c>
      <c r="F7" s="22">
        <v>3000</v>
      </c>
      <c r="G7" s="22">
        <v>2000</v>
      </c>
      <c r="H7" s="22">
        <v>4500</v>
      </c>
      <c r="I7" s="22">
        <v>45000</v>
      </c>
      <c r="J7" s="21">
        <v>0</v>
      </c>
    </row>
    <row r="8" s="1" customFormat="1" customHeight="1" spans="1:10">
      <c r="A8" s="21" t="s">
        <v>14</v>
      </c>
      <c r="B8" s="22">
        <v>100000</v>
      </c>
      <c r="C8" s="22">
        <v>5000</v>
      </c>
      <c r="D8" s="22">
        <v>10000</v>
      </c>
      <c r="E8" s="22">
        <v>10000</v>
      </c>
      <c r="F8" s="22">
        <v>20000</v>
      </c>
      <c r="G8" s="22">
        <v>5000</v>
      </c>
      <c r="H8" s="22">
        <v>10000</v>
      </c>
      <c r="I8" s="22">
        <v>50000</v>
      </c>
      <c r="J8" s="21">
        <v>0</v>
      </c>
    </row>
    <row r="9" s="1" customFormat="1" customHeight="1" spans="1:10">
      <c r="A9" s="21" t="s">
        <v>15</v>
      </c>
      <c r="B9" s="21">
        <f>SUM(B5:B8)</f>
        <v>200000</v>
      </c>
      <c r="C9" s="21">
        <f t="shared" ref="C9:J9" si="0">SUM(C5:C8)</f>
        <v>25000</v>
      </c>
      <c r="D9" s="21">
        <f t="shared" si="0"/>
        <v>37500</v>
      </c>
      <c r="E9" s="21">
        <f t="shared" si="0"/>
        <v>30000</v>
      </c>
      <c r="F9" s="21">
        <f t="shared" si="0"/>
        <v>35000</v>
      </c>
      <c r="G9" s="21">
        <f t="shared" si="0"/>
        <v>15000</v>
      </c>
      <c r="H9" s="21">
        <f t="shared" si="0"/>
        <v>32500</v>
      </c>
      <c r="I9" s="21">
        <f t="shared" si="0"/>
        <v>275000</v>
      </c>
      <c r="J9" s="21">
        <f t="shared" si="0"/>
        <v>32000</v>
      </c>
    </row>
    <row r="10" s="1" customFormat="1" customHeight="1"/>
  </sheetData>
  <mergeCells count="2">
    <mergeCell ref="A2:B2"/>
    <mergeCell ref="B3:J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0"/>
  <sheetViews>
    <sheetView tabSelected="1" workbookViewId="0">
      <selection activeCell="L14" sqref="L14"/>
    </sheetView>
  </sheetViews>
  <sheetFormatPr defaultColWidth="8" defaultRowHeight="22.5" customHeight="1"/>
  <cols>
    <col min="1" max="1" width="13.875" style="3" customWidth="1"/>
    <col min="2" max="2" width="9.125" style="3" customWidth="1"/>
    <col min="3" max="3" width="9.5" style="3" customWidth="1"/>
    <col min="4" max="4" width="9.25" style="3"/>
    <col min="5" max="5" width="9.5" style="3" customWidth="1"/>
    <col min="6" max="7" width="9.25" style="3"/>
    <col min="8" max="8" width="8.25" style="3" customWidth="1"/>
    <col min="9" max="13" width="9.25" style="3"/>
    <col min="14" max="14" width="11.5" style="3" customWidth="1"/>
    <col min="15" max="15" width="10.125" style="3"/>
    <col min="16" max="17" width="9.25" style="3"/>
    <col min="18" max="16352" width="8" style="3"/>
    <col min="16353" max="16384" width="8" style="4"/>
  </cols>
  <sheetData>
    <row r="1" s="1" customFormat="1" ht="51" customHeight="1" spans="1:16384">
      <c r="A1" s="5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54" customHeight="1" spans="1:16384">
      <c r="A2" s="7"/>
      <c r="B2" s="8" t="s">
        <v>2</v>
      </c>
      <c r="C2" s="9"/>
      <c r="D2" s="8" t="s">
        <v>4</v>
      </c>
      <c r="E2" s="9"/>
      <c r="F2" s="8" t="s">
        <v>5</v>
      </c>
      <c r="G2" s="9"/>
      <c r="H2" s="8" t="s">
        <v>6</v>
      </c>
      <c r="I2" s="9"/>
      <c r="J2" s="8" t="s">
        <v>7</v>
      </c>
      <c r="K2" s="9"/>
      <c r="L2" s="8" t="s">
        <v>8</v>
      </c>
      <c r="M2" s="9"/>
      <c r="N2" s="8" t="s">
        <v>9</v>
      </c>
      <c r="O2" s="9"/>
      <c r="P2" s="8" t="s">
        <v>10</v>
      </c>
      <c r="Q2" s="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1" ht="54" customHeight="1" spans="1:16384">
      <c r="A3" s="10" t="s">
        <v>1</v>
      </c>
      <c r="B3" s="11" t="s">
        <v>17</v>
      </c>
      <c r="C3" s="11" t="s">
        <v>18</v>
      </c>
      <c r="D3" s="11" t="s">
        <v>17</v>
      </c>
      <c r="E3" s="11" t="s">
        <v>18</v>
      </c>
      <c r="F3" s="11" t="s">
        <v>17</v>
      </c>
      <c r="G3" s="11" t="s">
        <v>18</v>
      </c>
      <c r="H3" s="11" t="s">
        <v>17</v>
      </c>
      <c r="I3" s="14" t="s">
        <v>19</v>
      </c>
      <c r="J3" s="11" t="s">
        <v>17</v>
      </c>
      <c r="K3" s="14" t="s">
        <v>19</v>
      </c>
      <c r="L3" s="11" t="s">
        <v>17</v>
      </c>
      <c r="M3" s="11" t="s">
        <v>18</v>
      </c>
      <c r="N3" s="11" t="s">
        <v>17</v>
      </c>
      <c r="O3" s="14" t="s">
        <v>20</v>
      </c>
      <c r="P3" s="15" t="s">
        <v>17</v>
      </c>
      <c r="Q3" s="14" t="s">
        <v>20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ht="54" customHeight="1" spans="1:16384">
      <c r="A4" s="11" t="s">
        <v>21</v>
      </c>
      <c r="B4" s="11">
        <f>44000+11000+5000</f>
        <v>60000</v>
      </c>
      <c r="C4" s="12">
        <v>64941</v>
      </c>
      <c r="D4" s="11">
        <f>22000+5500</f>
        <v>27500</v>
      </c>
      <c r="E4" s="11">
        <v>0</v>
      </c>
      <c r="F4" s="11">
        <f>16000+4000</f>
        <v>20000</v>
      </c>
      <c r="G4" s="11">
        <v>0</v>
      </c>
      <c r="H4" s="11">
        <f>12000+3000</f>
        <v>15000</v>
      </c>
      <c r="I4" s="11">
        <v>9440.75</v>
      </c>
      <c r="J4" s="11">
        <f>8000+2000</f>
        <v>10000</v>
      </c>
      <c r="K4" s="11">
        <v>5165</v>
      </c>
      <c r="L4" s="11">
        <f>18000+4500</f>
        <v>22500</v>
      </c>
      <c r="M4" s="11">
        <v>20465.85</v>
      </c>
      <c r="N4" s="11">
        <f>180000+45000+39900</f>
        <v>264900</v>
      </c>
      <c r="O4" s="11">
        <v>205655.07</v>
      </c>
      <c r="P4" s="15">
        <f>32000+6600+8000</f>
        <v>46600</v>
      </c>
      <c r="Q4" s="11">
        <v>24521.61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54" customHeight="1" spans="1:16384">
      <c r="A5" s="11" t="s">
        <v>12</v>
      </c>
      <c r="B5" s="11">
        <f>45000+15000</f>
        <v>60000</v>
      </c>
      <c r="C5" s="11">
        <v>44014</v>
      </c>
      <c r="D5" s="11">
        <v>0</v>
      </c>
      <c r="E5" s="11">
        <v>13281.34</v>
      </c>
      <c r="F5" s="11">
        <v>0</v>
      </c>
      <c r="G5" s="11">
        <v>10103</v>
      </c>
      <c r="H5" s="11">
        <v>0</v>
      </c>
      <c r="I5" s="11">
        <v>16428.58</v>
      </c>
      <c r="J5" s="11">
        <v>0</v>
      </c>
      <c r="K5" s="11">
        <v>4675</v>
      </c>
      <c r="L5" s="11">
        <v>0</v>
      </c>
      <c r="M5" s="11">
        <v>0</v>
      </c>
      <c r="N5" s="11">
        <v>75000</v>
      </c>
      <c r="O5" s="16">
        <v>78983.34</v>
      </c>
      <c r="P5" s="15">
        <v>0</v>
      </c>
      <c r="Q5" s="12">
        <v>11019.52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54" customHeight="1" spans="1:16384">
      <c r="A6" s="11" t="s">
        <v>14</v>
      </c>
      <c r="B6" s="11">
        <f>100000+5000</f>
        <v>105000</v>
      </c>
      <c r="C6" s="11">
        <v>38100</v>
      </c>
      <c r="D6" s="11">
        <v>10000</v>
      </c>
      <c r="E6" s="11">
        <v>5250</v>
      </c>
      <c r="F6" s="11">
        <v>10000</v>
      </c>
      <c r="G6" s="11">
        <v>8468</v>
      </c>
      <c r="H6" s="11">
        <v>20000</v>
      </c>
      <c r="I6" s="11">
        <v>6113</v>
      </c>
      <c r="J6" s="11">
        <v>5000</v>
      </c>
      <c r="K6" s="11">
        <v>650</v>
      </c>
      <c r="L6" s="11">
        <v>10000</v>
      </c>
      <c r="M6" s="11">
        <v>6938</v>
      </c>
      <c r="N6" s="11">
        <v>50000</v>
      </c>
      <c r="O6" s="11">
        <v>32464</v>
      </c>
      <c r="P6" s="15">
        <v>0</v>
      </c>
      <c r="Q6" s="12">
        <v>500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ht="54" customHeight="1" spans="1:16384">
      <c r="A7" s="11" t="s">
        <v>15</v>
      </c>
      <c r="B7" s="11">
        <f>SUM(B4:B6)</f>
        <v>225000</v>
      </c>
      <c r="C7" s="11">
        <f t="shared" ref="C7:Q7" si="0">SUM(C4:C6)</f>
        <v>147055</v>
      </c>
      <c r="D7" s="11">
        <f t="shared" si="0"/>
        <v>37500</v>
      </c>
      <c r="E7" s="11">
        <f t="shared" si="0"/>
        <v>18531.34</v>
      </c>
      <c r="F7" s="11">
        <f t="shared" si="0"/>
        <v>30000</v>
      </c>
      <c r="G7" s="11">
        <f t="shared" si="0"/>
        <v>18571</v>
      </c>
      <c r="H7" s="11">
        <f t="shared" si="0"/>
        <v>35000</v>
      </c>
      <c r="I7" s="11">
        <f t="shared" si="0"/>
        <v>31982.33</v>
      </c>
      <c r="J7" s="11">
        <f t="shared" si="0"/>
        <v>15000</v>
      </c>
      <c r="K7" s="11">
        <f t="shared" si="0"/>
        <v>10490</v>
      </c>
      <c r="L7" s="11">
        <f t="shared" si="0"/>
        <v>32500</v>
      </c>
      <c r="M7" s="11">
        <f t="shared" si="0"/>
        <v>27403.85</v>
      </c>
      <c r="N7" s="11">
        <f t="shared" si="0"/>
        <v>389900</v>
      </c>
      <c r="O7" s="11">
        <f t="shared" si="0"/>
        <v>317102.41</v>
      </c>
      <c r="P7" s="11">
        <f t="shared" si="0"/>
        <v>46600</v>
      </c>
      <c r="Q7" s="12">
        <f>SUM(Q4:Q6)</f>
        <v>36041.13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customHeight="1" spans="1:16384">
      <c r="A8" s="13" t="s">
        <v>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customHeight="1" spans="1:1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3" t="s">
        <v>24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</sheetData>
  <mergeCells count="12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8:O8"/>
    <mergeCell ref="A9:O9"/>
    <mergeCell ref="A10:O10"/>
  </mergeCells>
  <pageMargins left="0.23541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2016年初预算数</vt:lpstr>
      <vt:lpstr>预算与支出对比表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dcterms:created xsi:type="dcterms:W3CDTF">2016-10-26T06:44:00Z</dcterms:created>
  <dcterms:modified xsi:type="dcterms:W3CDTF">2016-10-31T03:37:20Z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